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税政担当\交付税\決定関係③（事案報告・ＨＰ・報道発表）\ホームページ\R04\変更決定後\"/>
    </mc:Choice>
  </mc:AlternateContent>
  <bookViews>
    <workbookView xWindow="240" yWindow="90" windowWidth="14940" windowHeight="8535" activeTab="1"/>
  </bookViews>
  <sheets>
    <sheet name="04当初決定" sheetId="4" r:id="rId1"/>
    <sheet name="04変更決定" sheetId="3" r:id="rId2"/>
  </sheets>
  <definedNames>
    <definedName name="_xlnm.Print_Area" localSheetId="0">'04当初決定'!$A$1:$K$27</definedName>
    <definedName name="_xlnm.Print_Area" localSheetId="1">'04変更決定'!$A$1:$K$27</definedName>
  </definedNames>
  <calcPr calcId="162913"/>
</workbook>
</file>

<file path=xl/calcChain.xml><?xml version="1.0" encoding="utf-8"?>
<calcChain xmlns="http://schemas.openxmlformats.org/spreadsheetml/2006/main">
  <c r="H25" i="4" l="1"/>
  <c r="G25" i="4"/>
  <c r="D25" i="4"/>
  <c r="C25" i="4"/>
  <c r="F25" i="4" s="1"/>
  <c r="H23" i="4"/>
  <c r="G23" i="4"/>
  <c r="D23" i="4"/>
  <c r="J23" i="4" s="1"/>
  <c r="C23" i="4"/>
  <c r="F23" i="4" s="1"/>
  <c r="H22" i="4"/>
  <c r="G22" i="4"/>
  <c r="E22" i="4"/>
  <c r="D22" i="4"/>
  <c r="F22" i="4" s="1"/>
  <c r="C22" i="4"/>
  <c r="J21" i="4"/>
  <c r="I21" i="4"/>
  <c r="K21" i="4" s="1"/>
  <c r="F21" i="4"/>
  <c r="E21" i="4"/>
  <c r="J20" i="4"/>
  <c r="K20" i="4" s="1"/>
  <c r="I20" i="4"/>
  <c r="F20" i="4"/>
  <c r="E20" i="4"/>
  <c r="K19" i="4"/>
  <c r="J19" i="4"/>
  <c r="I19" i="4"/>
  <c r="F19" i="4"/>
  <c r="E19" i="4"/>
  <c r="J18" i="4"/>
  <c r="I18" i="4"/>
  <c r="K18" i="4" s="1"/>
  <c r="F18" i="4"/>
  <c r="E18" i="4"/>
  <c r="J17" i="4"/>
  <c r="I17" i="4"/>
  <c r="K17" i="4" s="1"/>
  <c r="F17" i="4"/>
  <c r="E17" i="4"/>
  <c r="J16" i="4"/>
  <c r="K16" i="4" s="1"/>
  <c r="I16" i="4"/>
  <c r="F16" i="4"/>
  <c r="E16" i="4"/>
  <c r="K15" i="4"/>
  <c r="J15" i="4"/>
  <c r="I15" i="4"/>
  <c r="F15" i="4"/>
  <c r="E15" i="4"/>
  <c r="J14" i="4"/>
  <c r="I14" i="4"/>
  <c r="K14" i="4" s="1"/>
  <c r="F14" i="4"/>
  <c r="E14" i="4"/>
  <c r="J13" i="4"/>
  <c r="I13" i="4"/>
  <c r="K13" i="4" s="1"/>
  <c r="F13" i="4"/>
  <c r="E13" i="4"/>
  <c r="J12" i="4"/>
  <c r="K12" i="4" s="1"/>
  <c r="I12" i="4"/>
  <c r="F12" i="4"/>
  <c r="E12" i="4"/>
  <c r="K11" i="4"/>
  <c r="J11" i="4"/>
  <c r="I11" i="4"/>
  <c r="F11" i="4"/>
  <c r="E11" i="4"/>
  <c r="J10" i="4"/>
  <c r="I10" i="4"/>
  <c r="K10" i="4" s="1"/>
  <c r="F10" i="4"/>
  <c r="E10" i="4"/>
  <c r="J9" i="4"/>
  <c r="I9" i="4"/>
  <c r="K9" i="4" s="1"/>
  <c r="F9" i="4"/>
  <c r="E9" i="4"/>
  <c r="J8" i="4"/>
  <c r="J25" i="4" s="1"/>
  <c r="I8" i="4"/>
  <c r="F8" i="4"/>
  <c r="E8" i="4"/>
  <c r="K7" i="4"/>
  <c r="J7" i="4"/>
  <c r="I7" i="4"/>
  <c r="I22" i="4" s="1"/>
  <c r="F7" i="4"/>
  <c r="E7" i="4"/>
  <c r="E25" i="4" s="1"/>
  <c r="K8" i="4" l="1"/>
  <c r="J22" i="4"/>
  <c r="K22" i="4" s="1"/>
  <c r="E23" i="4"/>
  <c r="I23" i="4"/>
  <c r="K23" i="4" s="1"/>
  <c r="I25" i="4"/>
  <c r="K25" i="4" s="1"/>
  <c r="H25" i="3" l="1"/>
  <c r="G25" i="3"/>
  <c r="D25" i="3"/>
  <c r="C25" i="3"/>
  <c r="H23" i="3"/>
  <c r="G23" i="3"/>
  <c r="D23" i="3"/>
  <c r="C23" i="3"/>
  <c r="I23" i="3" s="1"/>
  <c r="H22" i="3"/>
  <c r="G22" i="3"/>
  <c r="D22" i="3"/>
  <c r="C22" i="3"/>
  <c r="J21" i="3"/>
  <c r="I21" i="3"/>
  <c r="E21" i="3"/>
  <c r="F21" i="3" s="1"/>
  <c r="J20" i="3"/>
  <c r="I20" i="3"/>
  <c r="E20" i="3"/>
  <c r="F20" i="3" s="1"/>
  <c r="J19" i="3"/>
  <c r="I19" i="3"/>
  <c r="E19" i="3"/>
  <c r="F19" i="3" s="1"/>
  <c r="J18" i="3"/>
  <c r="I18" i="3"/>
  <c r="E18" i="3"/>
  <c r="F18" i="3" s="1"/>
  <c r="J17" i="3"/>
  <c r="I17" i="3"/>
  <c r="E17" i="3"/>
  <c r="F17" i="3" s="1"/>
  <c r="J16" i="3"/>
  <c r="I16" i="3"/>
  <c r="E16" i="3"/>
  <c r="F16" i="3" s="1"/>
  <c r="J15" i="3"/>
  <c r="I15" i="3"/>
  <c r="E15" i="3"/>
  <c r="F15" i="3" s="1"/>
  <c r="J14" i="3"/>
  <c r="I14" i="3"/>
  <c r="E14" i="3"/>
  <c r="F14" i="3" s="1"/>
  <c r="J13" i="3"/>
  <c r="I13" i="3"/>
  <c r="E13" i="3"/>
  <c r="F13" i="3" s="1"/>
  <c r="J12" i="3"/>
  <c r="I12" i="3"/>
  <c r="E12" i="3"/>
  <c r="F12" i="3" s="1"/>
  <c r="J11" i="3"/>
  <c r="I11" i="3"/>
  <c r="E11" i="3"/>
  <c r="F11" i="3" s="1"/>
  <c r="J10" i="3"/>
  <c r="I10" i="3"/>
  <c r="E10" i="3"/>
  <c r="F10" i="3" s="1"/>
  <c r="J9" i="3"/>
  <c r="I9" i="3"/>
  <c r="E9" i="3"/>
  <c r="F9" i="3" s="1"/>
  <c r="J8" i="3"/>
  <c r="I8" i="3"/>
  <c r="E8" i="3"/>
  <c r="F8" i="3" s="1"/>
  <c r="J7" i="3"/>
  <c r="I7" i="3"/>
  <c r="E7" i="3"/>
  <c r="K10" i="3" l="1"/>
  <c r="K15" i="3"/>
  <c r="E22" i="3"/>
  <c r="F22" i="3" s="1"/>
  <c r="K8" i="3"/>
  <c r="K13" i="3"/>
  <c r="K17" i="3"/>
  <c r="K21" i="3"/>
  <c r="K18" i="3"/>
  <c r="J23" i="3"/>
  <c r="K7" i="3"/>
  <c r="K16" i="3"/>
  <c r="J25" i="3"/>
  <c r="K11" i="3"/>
  <c r="K12" i="3"/>
  <c r="E25" i="3"/>
  <c r="F25" i="3" s="1"/>
  <c r="K9" i="3"/>
  <c r="K14" i="3"/>
  <c r="K19" i="3"/>
  <c r="K20" i="3"/>
  <c r="I25" i="3"/>
  <c r="K25" i="3" s="1"/>
  <c r="K23" i="3"/>
  <c r="J22" i="3"/>
  <c r="E23" i="3"/>
  <c r="F23" i="3" s="1"/>
  <c r="F7" i="3"/>
  <c r="I22" i="3"/>
  <c r="K22" i="3" l="1"/>
</calcChain>
</file>

<file path=xl/sharedStrings.xml><?xml version="1.0" encoding="utf-8"?>
<sst xmlns="http://schemas.openxmlformats.org/spreadsheetml/2006/main" count="86" uniqueCount="45">
  <si>
    <t xml:space="preserve">                                    （単位：千円、％）</t>
  </si>
  <si>
    <t>本年度</t>
    <rPh sb="0" eb="1">
      <t>ホン</t>
    </rPh>
    <phoneticPr fontId="1"/>
  </si>
  <si>
    <t>前年度</t>
    <rPh sb="0" eb="1">
      <t>ゼン</t>
    </rPh>
    <phoneticPr fontId="1"/>
  </si>
  <si>
    <t>対前年度増減</t>
  </si>
  <si>
    <t>臨時財政対策債発行可能額</t>
  </si>
  <si>
    <t>参考</t>
  </si>
  <si>
    <t>決定額</t>
    <rPh sb="0" eb="2">
      <t>ケッテイ</t>
    </rPh>
    <phoneticPr fontId="1"/>
  </si>
  <si>
    <t>増減額</t>
  </si>
  <si>
    <t>増減率①</t>
  </si>
  <si>
    <t>本年度</t>
  </si>
  <si>
    <t>前年度</t>
  </si>
  <si>
    <t>（Ａ＋Ｄ）</t>
  </si>
  <si>
    <t>（Ｂ＋Ｅ）</t>
  </si>
  <si>
    <t>増減率②</t>
  </si>
  <si>
    <t>（A-Ｂ）   Ｃ</t>
  </si>
  <si>
    <t>　　Ｄ</t>
  </si>
  <si>
    <t>Ｆ</t>
  </si>
  <si>
    <t>Ｇ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</si>
  <si>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</si>
  <si>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</si>
  <si>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</si>
  <si>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</si>
  <si>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</si>
  <si>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</si>
  <si>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</si>
  <si>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</si>
  <si>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2">
      <t>ナント</t>
    </rPh>
    <phoneticPr fontId="1"/>
  </si>
  <si>
    <t>射水市</t>
    <rPh sb="0" eb="3">
      <t>イミズシ</t>
    </rPh>
    <phoneticPr fontId="1"/>
  </si>
  <si>
    <t>舟橋村</t>
  </si>
  <si>
    <t>上市町</t>
  </si>
  <si>
    <t>立山町</t>
  </si>
  <si>
    <t>入善町</t>
  </si>
  <si>
    <t>朝日町</t>
  </si>
  <si>
    <t>市計</t>
  </si>
  <si>
    <t>町村計</t>
  </si>
  <si>
    <t>合  計</t>
  </si>
  <si>
    <t>Ｅ</t>
    <phoneticPr fontId="1"/>
  </si>
  <si>
    <t xml:space="preserve"> （当初）　Ｂ</t>
    <rPh sb="2" eb="4">
      <t>トウショ</t>
    </rPh>
    <phoneticPr fontId="1"/>
  </si>
  <si>
    <t>市町村名</t>
    <rPh sb="3" eb="4">
      <t>メイ</t>
    </rPh>
    <phoneticPr fontId="1"/>
  </si>
  <si>
    <t>令和４年度　普通交付税決定額</t>
    <rPh sb="0" eb="2">
      <t>レイワ</t>
    </rPh>
    <phoneticPr fontId="1"/>
  </si>
  <si>
    <t>（令和４年 ７ 月 26 日決定）</t>
    <rPh sb="1" eb="3">
      <t>レイワ</t>
    </rPh>
    <rPh sb="4" eb="5">
      <t>ネン</t>
    </rPh>
    <rPh sb="5" eb="6">
      <t>ヘイネン</t>
    </rPh>
    <rPh sb="8" eb="9">
      <t>ガツ</t>
    </rPh>
    <rPh sb="13" eb="14">
      <t>ニチ</t>
    </rPh>
    <rPh sb="14" eb="16">
      <t>ケッテイ</t>
    </rPh>
    <phoneticPr fontId="1"/>
  </si>
  <si>
    <t>（令和４年 12 月 ９ 日決定）</t>
    <rPh sb="1" eb="3">
      <t>レイワ</t>
    </rPh>
    <rPh sb="4" eb="5">
      <t>ネン</t>
    </rPh>
    <rPh sb="5" eb="6">
      <t>ヘイネン</t>
    </rPh>
    <rPh sb="9" eb="10">
      <t>ガツ</t>
    </rPh>
    <rPh sb="13" eb="14">
      <t>ニチ</t>
    </rPh>
    <rPh sb="14" eb="16">
      <t>ケッテイ</t>
    </rPh>
    <phoneticPr fontId="1"/>
  </si>
  <si>
    <t>（当初）　A</t>
    <rPh sb="1" eb="3">
      <t>トウショ</t>
    </rPh>
    <phoneticPr fontId="1"/>
  </si>
  <si>
    <t>（再算定）　A</t>
    <rPh sb="1" eb="4">
      <t>サイサンテイ</t>
    </rPh>
    <phoneticPr fontId="1"/>
  </si>
  <si>
    <t xml:space="preserve"> （再算定）　Ｂ</t>
    <rPh sb="2" eb="5">
      <t>サイサンテイ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</si>
</sst>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#,##0;&quot;△ &quot;#,##0"/>
    <numFmt numFmtId="178" formatCode="#,##0;&quot;▲ &quot;#,##0"/>
    <numFmt numFmtId="179" formatCode="#,##0.0;&quot;▲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>
      <alignment horizontal="left" indent="3"/>
    </xf>
    <xf numFmtId="0" fontId="3" fillId="0" borderId="2" xfId="0" applyFont="1" applyBorder="1"/>
    <xf numFmtId="0" fontId="3" fillId="0" borderId="3" xfId="0" applyFont="1" applyBorder="1"/>
    <xf numFmtId="0" fontId="3" fillId="0" borderId="4" xfId="0" quotePrefix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5" fillId="0" borderId="7" xfId="0" applyFont="1" applyBorder="1" applyAlignment="1" applyProtection="1">
      <alignment horizontal="center" shrinkToFi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 applyProtection="1">
      <alignment horizontal="right"/>
    </xf>
    <xf numFmtId="0" fontId="3" fillId="0" borderId="8" xfId="0" quotePrefix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right"/>
    </xf>
    <xf numFmtId="37" fontId="3" fillId="0" borderId="4" xfId="0" applyNumberFormat="1" applyFont="1" applyBorder="1" applyProtection="1"/>
    <xf numFmtId="37" fontId="3" fillId="0" borderId="7" xfId="0" applyNumberFormat="1" applyFont="1" applyBorder="1" applyProtection="1"/>
    <xf numFmtId="176" fontId="3" fillId="0" borderId="7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1" applyNumberFormat="1" applyFont="1" applyBorder="1" applyProtection="1"/>
    <xf numFmtId="37" fontId="3" fillId="0" borderId="12" xfId="0" applyNumberFormat="1" applyFont="1" applyBorder="1" applyProtection="1"/>
    <xf numFmtId="177" fontId="3" fillId="0" borderId="5" xfId="0" applyNumberFormat="1" applyFont="1" applyBorder="1" applyProtection="1"/>
    <xf numFmtId="37" fontId="3" fillId="0" borderId="8" xfId="0" applyNumberFormat="1" applyFont="1" applyBorder="1" applyProtection="1"/>
    <xf numFmtId="9" fontId="3" fillId="0" borderId="10" xfId="0" applyNumberFormat="1" applyFont="1" applyBorder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37" fontId="3" fillId="0" borderId="7" xfId="1" applyNumberFormat="1" applyFont="1" applyBorder="1" applyProtection="1"/>
    <xf numFmtId="0" fontId="3" fillId="0" borderId="5" xfId="0" quotePrefix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7" fontId="3" fillId="0" borderId="10" xfId="1" applyNumberFormat="1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78" fontId="3" fillId="0" borderId="4" xfId="0" applyNumberFormat="1" applyFont="1" applyBorder="1" applyProtection="1"/>
    <xf numFmtId="179" fontId="3" fillId="0" borderId="6" xfId="0" applyNumberFormat="1" applyFont="1" applyBorder="1" applyProtection="1"/>
    <xf numFmtId="179" fontId="3" fillId="0" borderId="4" xfId="0" applyNumberFormat="1" applyFont="1" applyBorder="1" applyProtection="1"/>
    <xf numFmtId="178" fontId="3" fillId="0" borderId="7" xfId="0" applyNumberFormat="1" applyFont="1" applyBorder="1" applyProtection="1"/>
    <xf numFmtId="179" fontId="3" fillId="0" borderId="7" xfId="0" applyNumberFormat="1" applyFont="1" applyBorder="1" applyProtection="1"/>
    <xf numFmtId="178" fontId="3" fillId="0" borderId="10" xfId="0" applyNumberFormat="1" applyFont="1" applyBorder="1" applyProtection="1"/>
    <xf numFmtId="179" fontId="3" fillId="0" borderId="9" xfId="0" applyNumberFormat="1" applyFont="1" applyBorder="1" applyProtection="1"/>
    <xf numFmtId="179" fontId="3" fillId="0" borderId="10" xfId="0" applyNumberFormat="1" applyFont="1" applyBorder="1" applyProtection="1"/>
    <xf numFmtId="178" fontId="3" fillId="0" borderId="6" xfId="0" applyNumberFormat="1" applyFont="1" applyBorder="1" applyProtection="1"/>
    <xf numFmtId="178" fontId="3" fillId="0" borderId="9" xfId="0" applyNumberFormat="1" applyFont="1" applyBorder="1" applyProtection="1"/>
    <xf numFmtId="178" fontId="3" fillId="0" borderId="11" xfId="0" applyNumberFormat="1" applyFont="1" applyBorder="1" applyProtection="1"/>
    <xf numFmtId="179" fontId="3" fillId="0" borderId="11" xfId="0" applyNumberFormat="1" applyFont="1" applyBorder="1" applyProtection="1"/>
    <xf numFmtId="178" fontId="3" fillId="0" borderId="12" xfId="0" applyNumberFormat="1" applyFont="1" applyBorder="1" applyProtection="1"/>
    <xf numFmtId="179" fontId="3" fillId="0" borderId="12" xfId="0" applyNumberFormat="1" applyFont="1" applyBorder="1" applyProtection="1"/>
    <xf numFmtId="178" fontId="3" fillId="0" borderId="5" xfId="0" applyNumberFormat="1" applyFont="1" applyBorder="1" applyProtection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2">
    <cellStyle name="標準" xfId="0" builtinId="0"/>
    <cellStyle name="標準_決定通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90" zoomScaleSheetLayoutView="100" workbookViewId="0">
      <selection activeCell="P14" sqref="P14"/>
    </sheetView>
  </sheetViews>
  <sheetFormatPr defaultColWidth="13.375" defaultRowHeight="15.95" customHeight="1" x14ac:dyDescent="0.15"/>
  <cols>
    <col min="1" max="1" width="7.625" style="2" customWidth="1"/>
    <col min="2" max="2" width="3.375" style="5" customWidth="1"/>
    <col min="3" max="4" width="9.75" style="2" customWidth="1"/>
    <col min="5" max="5" width="10.5" style="2" bestFit="1" customWidth="1"/>
    <col min="6" max="6" width="6.5" style="2" customWidth="1"/>
    <col min="7" max="8" width="9" style="2" customWidth="1"/>
    <col min="9" max="10" width="9.75" style="2" customWidth="1"/>
    <col min="11" max="11" width="7.25" style="2" customWidth="1"/>
    <col min="12" max="12" width="2.5" style="2" customWidth="1"/>
    <col min="13" max="16384" width="13.375" style="2"/>
  </cols>
  <sheetData>
    <row r="1" spans="1:11" ht="15.95" customHeight="1" x14ac:dyDescent="0.15">
      <c r="A1" s="52" t="s">
        <v>39</v>
      </c>
      <c r="B1" s="1"/>
    </row>
    <row r="2" spans="1:11" ht="15.95" customHeight="1" x14ac:dyDescent="0.15">
      <c r="A2" s="3"/>
      <c r="B2" s="4"/>
      <c r="C2" s="3"/>
    </row>
    <row r="3" spans="1:11" ht="15.95" customHeight="1" x14ac:dyDescent="0.15">
      <c r="A3" s="5" t="s">
        <v>40</v>
      </c>
      <c r="C3" s="5"/>
      <c r="D3" s="6"/>
      <c r="E3" s="7"/>
      <c r="F3" s="8"/>
      <c r="H3" s="9"/>
      <c r="I3" s="9"/>
      <c r="J3" s="9"/>
      <c r="K3" s="51" t="s">
        <v>0</v>
      </c>
    </row>
    <row r="4" spans="1:11" ht="17.25" customHeight="1" x14ac:dyDescent="0.15">
      <c r="A4" s="10"/>
      <c r="B4" s="11"/>
      <c r="C4" s="12" t="s">
        <v>1</v>
      </c>
      <c r="D4" s="12" t="s">
        <v>2</v>
      </c>
      <c r="E4" s="68" t="s">
        <v>3</v>
      </c>
      <c r="F4" s="69"/>
      <c r="G4" s="70" t="s">
        <v>4</v>
      </c>
      <c r="H4" s="71"/>
      <c r="I4" s="72" t="s">
        <v>5</v>
      </c>
      <c r="J4" s="73"/>
      <c r="K4" s="74"/>
    </row>
    <row r="5" spans="1:11" ht="17.25" customHeight="1" x14ac:dyDescent="0.15">
      <c r="A5" s="13" t="s">
        <v>38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11</v>
      </c>
      <c r="J5" s="17" t="s">
        <v>12</v>
      </c>
      <c r="K5" s="17" t="s">
        <v>13</v>
      </c>
    </row>
    <row r="6" spans="1:11" ht="17.25" customHeight="1" x14ac:dyDescent="0.15">
      <c r="A6" s="19"/>
      <c r="B6" s="20"/>
      <c r="C6" s="21" t="s">
        <v>42</v>
      </c>
      <c r="D6" s="21" t="s">
        <v>37</v>
      </c>
      <c r="E6" s="22" t="s">
        <v>14</v>
      </c>
      <c r="F6" s="23"/>
      <c r="G6" s="21" t="s">
        <v>15</v>
      </c>
      <c r="H6" s="24" t="s">
        <v>36</v>
      </c>
      <c r="I6" s="21" t="s">
        <v>16</v>
      </c>
      <c r="J6" s="21" t="s">
        <v>17</v>
      </c>
      <c r="K6" s="23"/>
    </row>
    <row r="7" spans="1:11" ht="24" customHeight="1" x14ac:dyDescent="0.15">
      <c r="A7" s="34" t="s">
        <v>18</v>
      </c>
      <c r="B7" s="35"/>
      <c r="C7" s="36">
        <v>15171866</v>
      </c>
      <c r="D7" s="36">
        <v>13305203</v>
      </c>
      <c r="E7" s="53">
        <f t="shared" ref="E7:E23" si="0">C7-D7</f>
        <v>1866663</v>
      </c>
      <c r="F7" s="54">
        <f>(C7/D7-1)*100</f>
        <v>14.029571739717174</v>
      </c>
      <c r="G7" s="25">
        <v>3971810</v>
      </c>
      <c r="H7" s="25">
        <v>10221012</v>
      </c>
      <c r="I7" s="25">
        <f t="shared" ref="I7:J21" si="1">C7+G7</f>
        <v>19143676</v>
      </c>
      <c r="J7" s="25">
        <f>D7+H7</f>
        <v>23526215</v>
      </c>
      <c r="K7" s="55">
        <f t="shared" ref="K7:K23" si="2">ROUND((I7/J7-1)*100,1)</f>
        <v>-18.600000000000001</v>
      </c>
    </row>
    <row r="8" spans="1:11" ht="24" customHeight="1" x14ac:dyDescent="0.15">
      <c r="A8" s="34" t="s">
        <v>19</v>
      </c>
      <c r="B8" s="35"/>
      <c r="C8" s="36">
        <v>9126982</v>
      </c>
      <c r="D8" s="36">
        <v>7964160</v>
      </c>
      <c r="E8" s="56">
        <f t="shared" si="0"/>
        <v>1162822</v>
      </c>
      <c r="F8" s="54">
        <f t="shared" ref="F8:F23" si="3">(C8/D8-1)*100</f>
        <v>14.600686073609781</v>
      </c>
      <c r="G8" s="26">
        <v>933577</v>
      </c>
      <c r="H8" s="26">
        <v>3121799</v>
      </c>
      <c r="I8" s="26">
        <f t="shared" si="1"/>
        <v>10060559</v>
      </c>
      <c r="J8" s="26">
        <f t="shared" si="1"/>
        <v>11085959</v>
      </c>
      <c r="K8" s="57">
        <f t="shared" si="2"/>
        <v>-9.1999999999999993</v>
      </c>
    </row>
    <row r="9" spans="1:11" ht="24" customHeight="1" x14ac:dyDescent="0.15">
      <c r="A9" s="34" t="s">
        <v>20</v>
      </c>
      <c r="B9" s="35"/>
      <c r="C9" s="36">
        <v>2885617</v>
      </c>
      <c r="D9" s="36">
        <v>2674622</v>
      </c>
      <c r="E9" s="56">
        <f t="shared" si="0"/>
        <v>210995</v>
      </c>
      <c r="F9" s="54">
        <f t="shared" si="3"/>
        <v>7.8887783021301727</v>
      </c>
      <c r="G9" s="26">
        <v>211807</v>
      </c>
      <c r="H9" s="26">
        <v>792096</v>
      </c>
      <c r="I9" s="26">
        <f t="shared" si="1"/>
        <v>3097424</v>
      </c>
      <c r="J9" s="26">
        <f t="shared" si="1"/>
        <v>3466718</v>
      </c>
      <c r="K9" s="57">
        <f t="shared" si="2"/>
        <v>-10.7</v>
      </c>
    </row>
    <row r="10" spans="1:11" ht="24" customHeight="1" x14ac:dyDescent="0.15">
      <c r="A10" s="34" t="s">
        <v>21</v>
      </c>
      <c r="B10" s="35"/>
      <c r="C10" s="36">
        <v>5737430</v>
      </c>
      <c r="D10" s="36">
        <v>5735522</v>
      </c>
      <c r="E10" s="56">
        <f t="shared" si="0"/>
        <v>1908</v>
      </c>
      <c r="F10" s="54">
        <f t="shared" si="3"/>
        <v>3.3266370523898914E-2</v>
      </c>
      <c r="G10" s="26">
        <v>188144</v>
      </c>
      <c r="H10" s="26">
        <v>676133</v>
      </c>
      <c r="I10" s="26">
        <f t="shared" si="1"/>
        <v>5925574</v>
      </c>
      <c r="J10" s="26">
        <f t="shared" si="1"/>
        <v>6411655</v>
      </c>
      <c r="K10" s="57">
        <f t="shared" si="2"/>
        <v>-7.6</v>
      </c>
    </row>
    <row r="11" spans="1:11" ht="24" customHeight="1" x14ac:dyDescent="0.15">
      <c r="A11" s="34" t="s">
        <v>22</v>
      </c>
      <c r="B11" s="35"/>
      <c r="C11" s="36">
        <v>1867964</v>
      </c>
      <c r="D11" s="36">
        <v>1657986</v>
      </c>
      <c r="E11" s="56">
        <f t="shared" si="0"/>
        <v>209978</v>
      </c>
      <c r="F11" s="54">
        <f t="shared" si="3"/>
        <v>12.664642524122648</v>
      </c>
      <c r="G11" s="26">
        <v>191066</v>
      </c>
      <c r="H11" s="26">
        <v>678099</v>
      </c>
      <c r="I11" s="26">
        <f t="shared" si="1"/>
        <v>2059030</v>
      </c>
      <c r="J11" s="26">
        <f t="shared" si="1"/>
        <v>2336085</v>
      </c>
      <c r="K11" s="57">
        <f t="shared" si="2"/>
        <v>-11.9</v>
      </c>
    </row>
    <row r="12" spans="1:11" ht="24" customHeight="1" x14ac:dyDescent="0.15">
      <c r="A12" s="34" t="s">
        <v>23</v>
      </c>
      <c r="B12" s="35"/>
      <c r="C12" s="36">
        <v>4059572</v>
      </c>
      <c r="D12" s="36">
        <v>3720350</v>
      </c>
      <c r="E12" s="56">
        <f t="shared" si="0"/>
        <v>339222</v>
      </c>
      <c r="F12" s="54">
        <f t="shared" si="3"/>
        <v>9.1180130901662437</v>
      </c>
      <c r="G12" s="26">
        <v>275900</v>
      </c>
      <c r="H12" s="26">
        <v>1035463</v>
      </c>
      <c r="I12" s="26">
        <f t="shared" si="1"/>
        <v>4335472</v>
      </c>
      <c r="J12" s="26">
        <f t="shared" si="1"/>
        <v>4755813</v>
      </c>
      <c r="K12" s="57">
        <f t="shared" si="2"/>
        <v>-8.8000000000000007</v>
      </c>
    </row>
    <row r="13" spans="1:11" ht="24" customHeight="1" x14ac:dyDescent="0.15">
      <c r="A13" s="37" t="s">
        <v>24</v>
      </c>
      <c r="B13" s="35"/>
      <c r="C13" s="36">
        <v>5028946</v>
      </c>
      <c r="D13" s="36">
        <v>4810025</v>
      </c>
      <c r="E13" s="56">
        <f t="shared" si="0"/>
        <v>218921</v>
      </c>
      <c r="F13" s="54">
        <f t="shared" si="3"/>
        <v>4.5513484857147235</v>
      </c>
      <c r="G13" s="26">
        <v>258434</v>
      </c>
      <c r="H13" s="26">
        <v>894542</v>
      </c>
      <c r="I13" s="26">
        <f t="shared" si="1"/>
        <v>5287380</v>
      </c>
      <c r="J13" s="26">
        <f t="shared" si="1"/>
        <v>5704567</v>
      </c>
      <c r="K13" s="57">
        <f t="shared" si="2"/>
        <v>-7.3</v>
      </c>
    </row>
    <row r="14" spans="1:11" s="5" customFormat="1" ht="24" customHeight="1" x14ac:dyDescent="0.15">
      <c r="A14" s="34" t="s">
        <v>25</v>
      </c>
      <c r="B14" s="38"/>
      <c r="C14" s="36">
        <v>3260134</v>
      </c>
      <c r="D14" s="36">
        <v>3060316</v>
      </c>
      <c r="E14" s="56">
        <f t="shared" si="0"/>
        <v>199818</v>
      </c>
      <c r="F14" s="54">
        <f t="shared" si="3"/>
        <v>6.5293257297612373</v>
      </c>
      <c r="G14" s="26">
        <v>168521</v>
      </c>
      <c r="H14" s="26">
        <v>622657</v>
      </c>
      <c r="I14" s="26">
        <f t="shared" si="1"/>
        <v>3428655</v>
      </c>
      <c r="J14" s="26">
        <f t="shared" si="1"/>
        <v>3682973</v>
      </c>
      <c r="K14" s="57">
        <f t="shared" si="2"/>
        <v>-6.9</v>
      </c>
    </row>
    <row r="15" spans="1:11" ht="24" customHeight="1" x14ac:dyDescent="0.15">
      <c r="A15" s="34" t="s">
        <v>26</v>
      </c>
      <c r="B15" s="38"/>
      <c r="C15" s="36">
        <v>12791075</v>
      </c>
      <c r="D15" s="36">
        <v>12792262</v>
      </c>
      <c r="E15" s="56">
        <f t="shared" si="0"/>
        <v>-1187</v>
      </c>
      <c r="F15" s="54">
        <f>(C15/D15-1)*100</f>
        <v>-9.2790469738646131E-3</v>
      </c>
      <c r="G15" s="26">
        <v>252948</v>
      </c>
      <c r="H15" s="26">
        <v>957961</v>
      </c>
      <c r="I15" s="26">
        <f t="shared" si="1"/>
        <v>13044023</v>
      </c>
      <c r="J15" s="26">
        <f t="shared" si="1"/>
        <v>13750223</v>
      </c>
      <c r="K15" s="57">
        <f t="shared" si="2"/>
        <v>-5.0999999999999996</v>
      </c>
    </row>
    <row r="16" spans="1:11" ht="24" customHeight="1" x14ac:dyDescent="0.15">
      <c r="A16" s="39" t="s">
        <v>27</v>
      </c>
      <c r="B16" s="40"/>
      <c r="C16" s="41">
        <v>7416135</v>
      </c>
      <c r="D16" s="41">
        <v>6952820</v>
      </c>
      <c r="E16" s="58">
        <f t="shared" si="0"/>
        <v>463315</v>
      </c>
      <c r="F16" s="59">
        <f t="shared" si="3"/>
        <v>6.6636990458547762</v>
      </c>
      <c r="G16" s="28">
        <v>504113</v>
      </c>
      <c r="H16" s="28">
        <v>1718752</v>
      </c>
      <c r="I16" s="28">
        <f t="shared" si="1"/>
        <v>7920248</v>
      </c>
      <c r="J16" s="28">
        <f t="shared" si="1"/>
        <v>8671572</v>
      </c>
      <c r="K16" s="60">
        <f t="shared" si="2"/>
        <v>-8.6999999999999993</v>
      </c>
    </row>
    <row r="17" spans="1:11" ht="24" customHeight="1" x14ac:dyDescent="0.15">
      <c r="A17" s="34" t="s">
        <v>28</v>
      </c>
      <c r="B17" s="35"/>
      <c r="C17" s="36">
        <v>761533</v>
      </c>
      <c r="D17" s="36">
        <v>776168</v>
      </c>
      <c r="E17" s="61">
        <f t="shared" si="0"/>
        <v>-14635</v>
      </c>
      <c r="F17" s="54">
        <f t="shared" si="3"/>
        <v>-1.8855453973881997</v>
      </c>
      <c r="G17" s="26">
        <v>15551</v>
      </c>
      <c r="H17" s="26">
        <v>60392</v>
      </c>
      <c r="I17" s="26">
        <f t="shared" si="1"/>
        <v>777084</v>
      </c>
      <c r="J17" s="26">
        <f t="shared" si="1"/>
        <v>836560</v>
      </c>
      <c r="K17" s="57">
        <f t="shared" si="2"/>
        <v>-7.1</v>
      </c>
    </row>
    <row r="18" spans="1:11" ht="24" customHeight="1" x14ac:dyDescent="0.15">
      <c r="A18" s="34" t="s">
        <v>29</v>
      </c>
      <c r="B18" s="35"/>
      <c r="C18" s="36">
        <v>3066112</v>
      </c>
      <c r="D18" s="36">
        <v>3065674</v>
      </c>
      <c r="E18" s="61">
        <f t="shared" si="0"/>
        <v>438</v>
      </c>
      <c r="F18" s="54">
        <f t="shared" si="3"/>
        <v>1.4287233410992251E-2</v>
      </c>
      <c r="G18" s="26">
        <v>96361</v>
      </c>
      <c r="H18" s="26">
        <v>345452</v>
      </c>
      <c r="I18" s="26">
        <f t="shared" si="1"/>
        <v>3162473</v>
      </c>
      <c r="J18" s="26">
        <f t="shared" si="1"/>
        <v>3411126</v>
      </c>
      <c r="K18" s="57">
        <f t="shared" si="2"/>
        <v>-7.3</v>
      </c>
    </row>
    <row r="19" spans="1:11" ht="24" customHeight="1" x14ac:dyDescent="0.15">
      <c r="A19" s="39" t="s">
        <v>30</v>
      </c>
      <c r="B19" s="42"/>
      <c r="C19" s="41">
        <v>3547818</v>
      </c>
      <c r="D19" s="41">
        <v>3547134</v>
      </c>
      <c r="E19" s="62">
        <f t="shared" si="0"/>
        <v>684</v>
      </c>
      <c r="F19" s="59">
        <f t="shared" si="3"/>
        <v>1.9283173401407616E-2</v>
      </c>
      <c r="G19" s="28">
        <v>116747</v>
      </c>
      <c r="H19" s="28">
        <v>418041</v>
      </c>
      <c r="I19" s="28">
        <f t="shared" si="1"/>
        <v>3664565</v>
      </c>
      <c r="J19" s="28">
        <f t="shared" si="1"/>
        <v>3965175</v>
      </c>
      <c r="K19" s="60">
        <f t="shared" si="2"/>
        <v>-7.6</v>
      </c>
    </row>
    <row r="20" spans="1:11" ht="24" customHeight="1" x14ac:dyDescent="0.15">
      <c r="A20" s="34" t="s">
        <v>31</v>
      </c>
      <c r="B20" s="35"/>
      <c r="C20" s="36">
        <v>2866100</v>
      </c>
      <c r="D20" s="36">
        <v>2835270</v>
      </c>
      <c r="E20" s="61">
        <f t="shared" si="0"/>
        <v>30830</v>
      </c>
      <c r="F20" s="54">
        <f t="shared" si="3"/>
        <v>1.0873743946784531</v>
      </c>
      <c r="G20" s="26">
        <v>125183</v>
      </c>
      <c r="H20" s="26">
        <v>455397</v>
      </c>
      <c r="I20" s="26">
        <f t="shared" si="1"/>
        <v>2991283</v>
      </c>
      <c r="J20" s="26">
        <f t="shared" si="1"/>
        <v>3290667</v>
      </c>
      <c r="K20" s="57">
        <f t="shared" si="2"/>
        <v>-9.1</v>
      </c>
    </row>
    <row r="21" spans="1:11" ht="24" customHeight="1" thickBot="1" x14ac:dyDescent="0.2">
      <c r="A21" s="34" t="s">
        <v>32</v>
      </c>
      <c r="B21" s="35"/>
      <c r="C21" s="36">
        <v>2995868</v>
      </c>
      <c r="D21" s="36">
        <v>2995079</v>
      </c>
      <c r="E21" s="61">
        <f t="shared" si="0"/>
        <v>789</v>
      </c>
      <c r="F21" s="54">
        <f t="shared" si="3"/>
        <v>2.6343211648183207E-2</v>
      </c>
      <c r="G21" s="26">
        <v>63744</v>
      </c>
      <c r="H21" s="26">
        <v>241995</v>
      </c>
      <c r="I21" s="26">
        <f t="shared" si="1"/>
        <v>3059612</v>
      </c>
      <c r="J21" s="26">
        <f t="shared" si="1"/>
        <v>3237074</v>
      </c>
      <c r="K21" s="57">
        <f t="shared" si="2"/>
        <v>-5.5</v>
      </c>
    </row>
    <row r="22" spans="1:11" ht="24" customHeight="1" thickTop="1" x14ac:dyDescent="0.15">
      <c r="A22" s="43" t="s">
        <v>33</v>
      </c>
      <c r="B22" s="44"/>
      <c r="C22" s="29">
        <f>SUM(C7:C16)</f>
        <v>67345721</v>
      </c>
      <c r="D22" s="29">
        <f>SUM(D7:D16)</f>
        <v>62673266</v>
      </c>
      <c r="E22" s="63">
        <f t="shared" si="0"/>
        <v>4672455</v>
      </c>
      <c r="F22" s="64">
        <f t="shared" si="3"/>
        <v>7.4552601104272975</v>
      </c>
      <c r="G22" s="29">
        <f>SUM(G7:G16)</f>
        <v>6956320</v>
      </c>
      <c r="H22" s="29">
        <f>SUM(H7:H16)</f>
        <v>20718514</v>
      </c>
      <c r="I22" s="29">
        <f>SUM(I7:I16)</f>
        <v>74302041</v>
      </c>
      <c r="J22" s="29">
        <f>SUM(J7:J16)</f>
        <v>83391780</v>
      </c>
      <c r="K22" s="64">
        <f t="shared" si="2"/>
        <v>-10.9</v>
      </c>
    </row>
    <row r="23" spans="1:11" ht="24" customHeight="1" x14ac:dyDescent="0.15">
      <c r="A23" s="45" t="s">
        <v>34</v>
      </c>
      <c r="B23" s="46"/>
      <c r="C23" s="30">
        <f>SUM(C17:C21)</f>
        <v>13237431</v>
      </c>
      <c r="D23" s="30">
        <f>SUM(D17:D21)</f>
        <v>13219325</v>
      </c>
      <c r="E23" s="65">
        <f t="shared" si="0"/>
        <v>18106</v>
      </c>
      <c r="F23" s="66">
        <f t="shared" si="3"/>
        <v>0.13696614615346103</v>
      </c>
      <c r="G23" s="30">
        <f>SUM(G17:G21)</f>
        <v>417586</v>
      </c>
      <c r="H23" s="30">
        <f>SUM(H17:H21)</f>
        <v>1521277</v>
      </c>
      <c r="I23" s="30">
        <f>C23+G23</f>
        <v>13655017</v>
      </c>
      <c r="J23" s="30">
        <f>D23+H23</f>
        <v>14740602</v>
      </c>
      <c r="K23" s="66">
        <f t="shared" si="2"/>
        <v>-7.4</v>
      </c>
    </row>
    <row r="24" spans="1:11" ht="24" customHeight="1" x14ac:dyDescent="0.15">
      <c r="A24" s="47"/>
      <c r="B24" s="48"/>
      <c r="C24" s="26"/>
      <c r="D24" s="26"/>
      <c r="E24" s="31"/>
      <c r="F24" s="27"/>
      <c r="G24" s="26"/>
      <c r="H24" s="26"/>
      <c r="I24" s="26"/>
      <c r="J24" s="26"/>
      <c r="K24" s="27"/>
    </row>
    <row r="25" spans="1:11" ht="24" customHeight="1" x14ac:dyDescent="0.15">
      <c r="A25" s="34" t="s">
        <v>35</v>
      </c>
      <c r="B25" s="38"/>
      <c r="C25" s="26">
        <f>SUM(C7:C21)</f>
        <v>80583152</v>
      </c>
      <c r="D25" s="26">
        <f>SUM(D7:D21)</f>
        <v>75892591</v>
      </c>
      <c r="E25" s="67">
        <f>SUM(E7:E21)</f>
        <v>4690561</v>
      </c>
      <c r="F25" s="57">
        <f>(C25/D25-1)*100</f>
        <v>6.1805255798948799</v>
      </c>
      <c r="G25" s="26">
        <f>SUM(G7:G21)</f>
        <v>7373906</v>
      </c>
      <c r="H25" s="26">
        <f>SUM(H7:H21)</f>
        <v>22239791</v>
      </c>
      <c r="I25" s="26">
        <f>SUM(I7:I21)</f>
        <v>87957058</v>
      </c>
      <c r="J25" s="26">
        <f>SUM(J7:J21)</f>
        <v>98132382</v>
      </c>
      <c r="K25" s="57">
        <f>ROUND((I25/J25-1)*100,1)</f>
        <v>-10.4</v>
      </c>
    </row>
    <row r="26" spans="1:11" ht="24" customHeight="1" x14ac:dyDescent="0.15">
      <c r="A26" s="49"/>
      <c r="B26" s="50"/>
      <c r="C26" s="28"/>
      <c r="D26" s="28"/>
      <c r="E26" s="32"/>
      <c r="F26" s="33"/>
      <c r="G26" s="28"/>
      <c r="H26" s="28"/>
      <c r="I26" s="28"/>
      <c r="J26" s="28"/>
      <c r="K26" s="28"/>
    </row>
    <row r="27" spans="1:11" ht="15.95" customHeight="1" x14ac:dyDescent="0.15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6"/>
  <printOptions horizontalCentered="1"/>
  <pageMargins left="0.78740157480314965" right="0.31496062992125984" top="0.98425196850393704" bottom="0.98425196850393704" header="0.55118110236220474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90" zoomScaleSheetLayoutView="100" workbookViewId="0"/>
  </sheetViews>
  <sheetFormatPr defaultColWidth="13.375" defaultRowHeight="15.95" customHeight="1" x14ac:dyDescent="0.15"/>
  <cols>
    <col min="1" max="1" width="7.625" style="2" customWidth="1"/>
    <col min="2" max="2" width="3.375" style="5" customWidth="1"/>
    <col min="3" max="4" width="9.75" style="2" customWidth="1"/>
    <col min="5" max="5" width="10.5" style="2" bestFit="1" customWidth="1"/>
    <col min="6" max="6" width="6.5" style="2" customWidth="1"/>
    <col min="7" max="8" width="9" style="2" customWidth="1"/>
    <col min="9" max="10" width="9.75" style="2" customWidth="1"/>
    <col min="11" max="11" width="7.25" style="2" customWidth="1"/>
    <col min="12" max="12" width="2.5" style="2" customWidth="1"/>
    <col min="13" max="16384" width="13.375" style="2"/>
  </cols>
  <sheetData>
    <row r="1" spans="1:11" ht="15.95" customHeight="1" x14ac:dyDescent="0.15">
      <c r="A1" s="52" t="s">
        <v>39</v>
      </c>
      <c r="B1" s="1"/>
    </row>
    <row r="2" spans="1:11" ht="15.95" customHeight="1" x14ac:dyDescent="0.15">
      <c r="A2" s="3"/>
      <c r="B2" s="4"/>
      <c r="C2" s="3"/>
    </row>
    <row r="3" spans="1:11" ht="15.95" customHeight="1" x14ac:dyDescent="0.15">
      <c r="A3" s="5" t="s">
        <v>41</v>
      </c>
      <c r="C3" s="5"/>
      <c r="D3" s="6"/>
      <c r="E3" s="7"/>
      <c r="F3" s="8"/>
      <c r="H3" s="9"/>
      <c r="I3" s="9"/>
      <c r="J3" s="9"/>
      <c r="K3" s="51" t="s">
        <v>0</v>
      </c>
    </row>
    <row r="4" spans="1:11" ht="17.25" customHeight="1" x14ac:dyDescent="0.15">
      <c r="A4" s="10"/>
      <c r="B4" s="11"/>
      <c r="C4" s="12" t="s">
        <v>1</v>
      </c>
      <c r="D4" s="12" t="s">
        <v>2</v>
      </c>
      <c r="E4" s="68" t="s">
        <v>3</v>
      </c>
      <c r="F4" s="69"/>
      <c r="G4" s="70" t="s">
        <v>4</v>
      </c>
      <c r="H4" s="71"/>
      <c r="I4" s="72" t="s">
        <v>5</v>
      </c>
      <c r="J4" s="73"/>
      <c r="K4" s="74"/>
    </row>
    <row r="5" spans="1:11" ht="17.25" customHeight="1" x14ac:dyDescent="0.15">
      <c r="A5" s="13" t="s">
        <v>38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11</v>
      </c>
      <c r="J5" s="17" t="s">
        <v>12</v>
      </c>
      <c r="K5" s="17" t="s">
        <v>13</v>
      </c>
    </row>
    <row r="6" spans="1:11" ht="17.25" customHeight="1" x14ac:dyDescent="0.15">
      <c r="A6" s="19"/>
      <c r="B6" s="20"/>
      <c r="C6" s="24" t="s">
        <v>43</v>
      </c>
      <c r="D6" s="24" t="s">
        <v>44</v>
      </c>
      <c r="E6" s="22" t="s">
        <v>14</v>
      </c>
      <c r="F6" s="23"/>
      <c r="G6" s="21" t="s">
        <v>15</v>
      </c>
      <c r="H6" s="24" t="s">
        <v>36</v>
      </c>
      <c r="I6" s="21" t="s">
        <v>16</v>
      </c>
      <c r="J6" s="21" t="s">
        <v>17</v>
      </c>
      <c r="K6" s="23"/>
    </row>
    <row r="7" spans="1:11" ht="24" customHeight="1" x14ac:dyDescent="0.15">
      <c r="A7" s="34" t="s">
        <v>18</v>
      </c>
      <c r="B7" s="35"/>
      <c r="C7" s="36">
        <v>15770703</v>
      </c>
      <c r="D7" s="36">
        <v>16626859</v>
      </c>
      <c r="E7" s="53">
        <f t="shared" ref="E7:E23" si="0">C7-D7</f>
        <v>-856156</v>
      </c>
      <c r="F7" s="54">
        <f t="shared" ref="F7:F23" si="1">ROUND(E7/D7*100,1)</f>
        <v>-5.0999999999999996</v>
      </c>
      <c r="G7" s="25">
        <v>3971810</v>
      </c>
      <c r="H7" s="25">
        <v>10221012</v>
      </c>
      <c r="I7" s="25">
        <f t="shared" ref="I7:J21" si="2">C7+G7</f>
        <v>19742513</v>
      </c>
      <c r="J7" s="25">
        <f t="shared" si="2"/>
        <v>26847871</v>
      </c>
      <c r="K7" s="55">
        <f>ROUND((I7/J7-1)*100,1)</f>
        <v>-26.5</v>
      </c>
    </row>
    <row r="8" spans="1:11" ht="24" customHeight="1" x14ac:dyDescent="0.15">
      <c r="A8" s="34" t="s">
        <v>19</v>
      </c>
      <c r="B8" s="35"/>
      <c r="C8" s="36">
        <v>9443229</v>
      </c>
      <c r="D8" s="36">
        <v>9057056</v>
      </c>
      <c r="E8" s="56">
        <f t="shared" si="0"/>
        <v>386173</v>
      </c>
      <c r="F8" s="54">
        <f t="shared" si="1"/>
        <v>4.3</v>
      </c>
      <c r="G8" s="26">
        <v>933577</v>
      </c>
      <c r="H8" s="26">
        <v>3121799</v>
      </c>
      <c r="I8" s="26">
        <f t="shared" si="2"/>
        <v>10376806</v>
      </c>
      <c r="J8" s="26">
        <f t="shared" si="2"/>
        <v>12178855</v>
      </c>
      <c r="K8" s="57">
        <f t="shared" ref="K8:K23" si="3">ROUND((I8/J8-1)*100,1)</f>
        <v>-14.8</v>
      </c>
    </row>
    <row r="9" spans="1:11" ht="24" customHeight="1" x14ac:dyDescent="0.15">
      <c r="A9" s="34" t="s">
        <v>20</v>
      </c>
      <c r="B9" s="35"/>
      <c r="C9" s="36">
        <v>2989827</v>
      </c>
      <c r="D9" s="36">
        <v>2994373</v>
      </c>
      <c r="E9" s="56">
        <f t="shared" si="0"/>
        <v>-4546</v>
      </c>
      <c r="F9" s="54">
        <f t="shared" si="1"/>
        <v>-0.2</v>
      </c>
      <c r="G9" s="26">
        <v>211807</v>
      </c>
      <c r="H9" s="26">
        <v>792096</v>
      </c>
      <c r="I9" s="26">
        <f t="shared" si="2"/>
        <v>3201634</v>
      </c>
      <c r="J9" s="26">
        <f t="shared" si="2"/>
        <v>3786469</v>
      </c>
      <c r="K9" s="57">
        <f t="shared" si="3"/>
        <v>-15.4</v>
      </c>
    </row>
    <row r="10" spans="1:11" ht="24" customHeight="1" x14ac:dyDescent="0.15">
      <c r="A10" s="34" t="s">
        <v>21</v>
      </c>
      <c r="B10" s="35"/>
      <c r="C10" s="36">
        <v>5901419</v>
      </c>
      <c r="D10" s="36">
        <v>6096306</v>
      </c>
      <c r="E10" s="56">
        <f t="shared" si="0"/>
        <v>-194887</v>
      </c>
      <c r="F10" s="54">
        <f t="shared" si="1"/>
        <v>-3.2</v>
      </c>
      <c r="G10" s="26">
        <v>188144</v>
      </c>
      <c r="H10" s="26">
        <v>676133</v>
      </c>
      <c r="I10" s="26">
        <f t="shared" si="2"/>
        <v>6089563</v>
      </c>
      <c r="J10" s="26">
        <f t="shared" si="2"/>
        <v>6772439</v>
      </c>
      <c r="K10" s="57">
        <f t="shared" si="3"/>
        <v>-10.1</v>
      </c>
    </row>
    <row r="11" spans="1:11" ht="24" customHeight="1" x14ac:dyDescent="0.15">
      <c r="A11" s="34" t="s">
        <v>22</v>
      </c>
      <c r="B11" s="35"/>
      <c r="C11" s="36">
        <v>1925666</v>
      </c>
      <c r="D11" s="36">
        <v>1891468</v>
      </c>
      <c r="E11" s="56">
        <f t="shared" si="0"/>
        <v>34198</v>
      </c>
      <c r="F11" s="54">
        <f t="shared" si="1"/>
        <v>1.8</v>
      </c>
      <c r="G11" s="26">
        <v>191066</v>
      </c>
      <c r="H11" s="26">
        <v>678099</v>
      </c>
      <c r="I11" s="26">
        <f t="shared" si="2"/>
        <v>2116732</v>
      </c>
      <c r="J11" s="26">
        <f t="shared" si="2"/>
        <v>2569567</v>
      </c>
      <c r="K11" s="57">
        <f t="shared" si="3"/>
        <v>-17.600000000000001</v>
      </c>
    </row>
    <row r="12" spans="1:11" ht="24" customHeight="1" x14ac:dyDescent="0.15">
      <c r="A12" s="34" t="s">
        <v>23</v>
      </c>
      <c r="B12" s="35"/>
      <c r="C12" s="36">
        <v>4145760</v>
      </c>
      <c r="D12" s="36">
        <v>4128934</v>
      </c>
      <c r="E12" s="56">
        <f t="shared" si="0"/>
        <v>16826</v>
      </c>
      <c r="F12" s="54">
        <f t="shared" si="1"/>
        <v>0.4</v>
      </c>
      <c r="G12" s="26">
        <v>275900</v>
      </c>
      <c r="H12" s="26">
        <v>1035463</v>
      </c>
      <c r="I12" s="26">
        <f t="shared" si="2"/>
        <v>4421660</v>
      </c>
      <c r="J12" s="26">
        <f t="shared" si="2"/>
        <v>5164397</v>
      </c>
      <c r="K12" s="57">
        <f t="shared" si="3"/>
        <v>-14.4</v>
      </c>
    </row>
    <row r="13" spans="1:11" ht="24" customHeight="1" x14ac:dyDescent="0.15">
      <c r="A13" s="37" t="s">
        <v>24</v>
      </c>
      <c r="B13" s="35"/>
      <c r="C13" s="36">
        <v>5133679</v>
      </c>
      <c r="D13" s="36">
        <v>5147636</v>
      </c>
      <c r="E13" s="56">
        <f t="shared" si="0"/>
        <v>-13957</v>
      </c>
      <c r="F13" s="54">
        <f t="shared" si="1"/>
        <v>-0.3</v>
      </c>
      <c r="G13" s="26">
        <v>258434</v>
      </c>
      <c r="H13" s="26">
        <v>894542</v>
      </c>
      <c r="I13" s="26">
        <f t="shared" si="2"/>
        <v>5392113</v>
      </c>
      <c r="J13" s="26">
        <f t="shared" si="2"/>
        <v>6042178</v>
      </c>
      <c r="K13" s="57">
        <f t="shared" si="3"/>
        <v>-10.8</v>
      </c>
    </row>
    <row r="14" spans="1:11" s="5" customFormat="1" ht="24" customHeight="1" x14ac:dyDescent="0.15">
      <c r="A14" s="34" t="s">
        <v>25</v>
      </c>
      <c r="B14" s="38"/>
      <c r="C14" s="36">
        <v>3343648</v>
      </c>
      <c r="D14" s="36">
        <v>3313595</v>
      </c>
      <c r="E14" s="56">
        <f t="shared" si="0"/>
        <v>30053</v>
      </c>
      <c r="F14" s="54">
        <f t="shared" si="1"/>
        <v>0.9</v>
      </c>
      <c r="G14" s="26">
        <v>168521</v>
      </c>
      <c r="H14" s="26">
        <v>622657</v>
      </c>
      <c r="I14" s="26">
        <f t="shared" si="2"/>
        <v>3512169</v>
      </c>
      <c r="J14" s="26">
        <f t="shared" si="2"/>
        <v>3936252</v>
      </c>
      <c r="K14" s="57">
        <f t="shared" si="3"/>
        <v>-10.8</v>
      </c>
    </row>
    <row r="15" spans="1:11" ht="24" customHeight="1" x14ac:dyDescent="0.15">
      <c r="A15" s="34" t="s">
        <v>26</v>
      </c>
      <c r="B15" s="38"/>
      <c r="C15" s="36">
        <v>12944343</v>
      </c>
      <c r="D15" s="36">
        <v>13249595</v>
      </c>
      <c r="E15" s="56">
        <f t="shared" si="0"/>
        <v>-305252</v>
      </c>
      <c r="F15" s="54">
        <f t="shared" si="1"/>
        <v>-2.2999999999999998</v>
      </c>
      <c r="G15" s="26">
        <v>252948</v>
      </c>
      <c r="H15" s="26">
        <v>957961</v>
      </c>
      <c r="I15" s="26">
        <f t="shared" si="2"/>
        <v>13197291</v>
      </c>
      <c r="J15" s="26">
        <f t="shared" si="2"/>
        <v>14207556</v>
      </c>
      <c r="K15" s="57">
        <f t="shared" si="3"/>
        <v>-7.1</v>
      </c>
    </row>
    <row r="16" spans="1:11" ht="24" customHeight="1" x14ac:dyDescent="0.15">
      <c r="A16" s="39" t="s">
        <v>27</v>
      </c>
      <c r="B16" s="40"/>
      <c r="C16" s="41">
        <v>7573418</v>
      </c>
      <c r="D16" s="41">
        <v>7546881</v>
      </c>
      <c r="E16" s="58">
        <f t="shared" si="0"/>
        <v>26537</v>
      </c>
      <c r="F16" s="59">
        <f t="shared" si="1"/>
        <v>0.4</v>
      </c>
      <c r="G16" s="28">
        <v>504113</v>
      </c>
      <c r="H16" s="28">
        <v>1718752</v>
      </c>
      <c r="I16" s="28">
        <f t="shared" si="2"/>
        <v>8077531</v>
      </c>
      <c r="J16" s="28">
        <f t="shared" si="2"/>
        <v>9265633</v>
      </c>
      <c r="K16" s="60">
        <f t="shared" si="3"/>
        <v>-12.8</v>
      </c>
    </row>
    <row r="17" spans="1:11" ht="24" customHeight="1" x14ac:dyDescent="0.15">
      <c r="A17" s="34" t="s">
        <v>28</v>
      </c>
      <c r="B17" s="35"/>
      <c r="C17" s="36">
        <v>788697</v>
      </c>
      <c r="D17" s="36">
        <v>817025</v>
      </c>
      <c r="E17" s="61">
        <f t="shared" si="0"/>
        <v>-28328</v>
      </c>
      <c r="F17" s="54">
        <f t="shared" si="1"/>
        <v>-3.5</v>
      </c>
      <c r="G17" s="26">
        <v>15551</v>
      </c>
      <c r="H17" s="26">
        <v>60392</v>
      </c>
      <c r="I17" s="26">
        <f t="shared" si="2"/>
        <v>804248</v>
      </c>
      <c r="J17" s="26">
        <f t="shared" si="2"/>
        <v>877417</v>
      </c>
      <c r="K17" s="57">
        <f t="shared" si="3"/>
        <v>-8.3000000000000007</v>
      </c>
    </row>
    <row r="18" spans="1:11" ht="24" customHeight="1" x14ac:dyDescent="0.15">
      <c r="A18" s="34" t="s">
        <v>29</v>
      </c>
      <c r="B18" s="35"/>
      <c r="C18" s="36">
        <v>3134347</v>
      </c>
      <c r="D18" s="36">
        <v>3255690</v>
      </c>
      <c r="E18" s="61">
        <f t="shared" si="0"/>
        <v>-121343</v>
      </c>
      <c r="F18" s="54">
        <f t="shared" si="1"/>
        <v>-3.7</v>
      </c>
      <c r="G18" s="26">
        <v>96361</v>
      </c>
      <c r="H18" s="26">
        <v>345452</v>
      </c>
      <c r="I18" s="26">
        <f t="shared" si="2"/>
        <v>3230708</v>
      </c>
      <c r="J18" s="26">
        <f t="shared" si="2"/>
        <v>3601142</v>
      </c>
      <c r="K18" s="57">
        <f t="shared" si="3"/>
        <v>-10.3</v>
      </c>
    </row>
    <row r="19" spans="1:11" ht="24" customHeight="1" x14ac:dyDescent="0.15">
      <c r="A19" s="39" t="s">
        <v>30</v>
      </c>
      <c r="B19" s="42"/>
      <c r="C19" s="41">
        <v>3625486</v>
      </c>
      <c r="D19" s="41">
        <v>3772136</v>
      </c>
      <c r="E19" s="62">
        <f t="shared" si="0"/>
        <v>-146650</v>
      </c>
      <c r="F19" s="59">
        <f t="shared" si="1"/>
        <v>-3.9</v>
      </c>
      <c r="G19" s="28">
        <v>116747</v>
      </c>
      <c r="H19" s="28">
        <v>418041</v>
      </c>
      <c r="I19" s="28">
        <f t="shared" si="2"/>
        <v>3742233</v>
      </c>
      <c r="J19" s="28">
        <f t="shared" si="2"/>
        <v>4190177</v>
      </c>
      <c r="K19" s="60">
        <f t="shared" si="3"/>
        <v>-10.7</v>
      </c>
    </row>
    <row r="20" spans="1:11" ht="24" customHeight="1" x14ac:dyDescent="0.15">
      <c r="A20" s="34" t="s">
        <v>31</v>
      </c>
      <c r="B20" s="35"/>
      <c r="C20" s="36">
        <v>2935535</v>
      </c>
      <c r="D20" s="36">
        <v>3026594</v>
      </c>
      <c r="E20" s="61">
        <f t="shared" si="0"/>
        <v>-91059</v>
      </c>
      <c r="F20" s="54">
        <f t="shared" si="1"/>
        <v>-3</v>
      </c>
      <c r="G20" s="26">
        <v>125183</v>
      </c>
      <c r="H20" s="26">
        <v>455397</v>
      </c>
      <c r="I20" s="26">
        <f t="shared" si="2"/>
        <v>3060718</v>
      </c>
      <c r="J20" s="26">
        <f t="shared" si="2"/>
        <v>3481991</v>
      </c>
      <c r="K20" s="57">
        <f t="shared" si="3"/>
        <v>-12.1</v>
      </c>
    </row>
    <row r="21" spans="1:11" ht="24" customHeight="1" thickBot="1" x14ac:dyDescent="0.2">
      <c r="A21" s="34" t="s">
        <v>32</v>
      </c>
      <c r="B21" s="35"/>
      <c r="C21" s="36">
        <v>3076677</v>
      </c>
      <c r="D21" s="36">
        <v>3157904</v>
      </c>
      <c r="E21" s="61">
        <f t="shared" si="0"/>
        <v>-81227</v>
      </c>
      <c r="F21" s="54">
        <f t="shared" si="1"/>
        <v>-2.6</v>
      </c>
      <c r="G21" s="26">
        <v>63744</v>
      </c>
      <c r="H21" s="26">
        <v>241995</v>
      </c>
      <c r="I21" s="26">
        <f t="shared" si="2"/>
        <v>3140421</v>
      </c>
      <c r="J21" s="26">
        <f t="shared" si="2"/>
        <v>3399899</v>
      </c>
      <c r="K21" s="57">
        <f t="shared" si="3"/>
        <v>-7.6</v>
      </c>
    </row>
    <row r="22" spans="1:11" ht="24" customHeight="1" thickTop="1" x14ac:dyDescent="0.15">
      <c r="A22" s="43" t="s">
        <v>33</v>
      </c>
      <c r="B22" s="44"/>
      <c r="C22" s="29">
        <f>SUM(C7:C16)</f>
        <v>69171692</v>
      </c>
      <c r="D22" s="29">
        <f>SUM(D7:D16)</f>
        <v>70052703</v>
      </c>
      <c r="E22" s="63">
        <f t="shared" si="0"/>
        <v>-881011</v>
      </c>
      <c r="F22" s="64">
        <f t="shared" si="1"/>
        <v>-1.3</v>
      </c>
      <c r="G22" s="29">
        <f>SUM(G7:G16)</f>
        <v>6956320</v>
      </c>
      <c r="H22" s="29">
        <f>SUM(H7:H16)</f>
        <v>20718514</v>
      </c>
      <c r="I22" s="29">
        <f>SUM(I7:I16)</f>
        <v>76128012</v>
      </c>
      <c r="J22" s="29">
        <f>SUM(J7:J16)</f>
        <v>90771217</v>
      </c>
      <c r="K22" s="64">
        <f t="shared" si="3"/>
        <v>-16.100000000000001</v>
      </c>
    </row>
    <row r="23" spans="1:11" ht="24" customHeight="1" x14ac:dyDescent="0.15">
      <c r="A23" s="45" t="s">
        <v>34</v>
      </c>
      <c r="B23" s="46"/>
      <c r="C23" s="30">
        <f>SUM(C17:C21)</f>
        <v>13560742</v>
      </c>
      <c r="D23" s="30">
        <f>SUM(D17:D21)</f>
        <v>14029349</v>
      </c>
      <c r="E23" s="65">
        <f t="shared" si="0"/>
        <v>-468607</v>
      </c>
      <c r="F23" s="66">
        <f t="shared" si="1"/>
        <v>-3.3</v>
      </c>
      <c r="G23" s="30">
        <f>SUM(G17:G21)</f>
        <v>417586</v>
      </c>
      <c r="H23" s="30">
        <f>SUM(H17:H21)</f>
        <v>1521277</v>
      </c>
      <c r="I23" s="30">
        <f>C23+G23</f>
        <v>13978328</v>
      </c>
      <c r="J23" s="30">
        <f>D23+H23</f>
        <v>15550626</v>
      </c>
      <c r="K23" s="66">
        <f t="shared" si="3"/>
        <v>-10.1</v>
      </c>
    </row>
    <row r="24" spans="1:11" ht="24" customHeight="1" x14ac:dyDescent="0.15">
      <c r="A24" s="47"/>
      <c r="B24" s="48"/>
      <c r="C24" s="26"/>
      <c r="D24" s="26"/>
      <c r="E24" s="67"/>
      <c r="F24" s="57"/>
      <c r="G24" s="26"/>
      <c r="H24" s="26"/>
      <c r="I24" s="26"/>
      <c r="J24" s="26"/>
      <c r="K24" s="27"/>
    </row>
    <row r="25" spans="1:11" ht="24" customHeight="1" x14ac:dyDescent="0.15">
      <c r="A25" s="34" t="s">
        <v>35</v>
      </c>
      <c r="B25" s="38"/>
      <c r="C25" s="26">
        <f>SUM(C7:C21)</f>
        <v>82732434</v>
      </c>
      <c r="D25" s="26">
        <f>SUM(D7:D21)</f>
        <v>84082052</v>
      </c>
      <c r="E25" s="67">
        <f>SUM(E7:E21)</f>
        <v>-1349618</v>
      </c>
      <c r="F25" s="57">
        <f>ROUND(E25/D25*100,1)</f>
        <v>-1.6</v>
      </c>
      <c r="G25" s="26">
        <f>SUM(G7:G21)</f>
        <v>7373906</v>
      </c>
      <c r="H25" s="26">
        <f>SUM(H7:H21)</f>
        <v>22239791</v>
      </c>
      <c r="I25" s="26">
        <f>SUM(I7:I21)</f>
        <v>90106340</v>
      </c>
      <c r="J25" s="26">
        <f>SUM(J7:J21)</f>
        <v>106321843</v>
      </c>
      <c r="K25" s="57">
        <f>ROUND((I25/J25-1)*100,1)</f>
        <v>-15.3</v>
      </c>
    </row>
    <row r="26" spans="1:11" ht="24" customHeight="1" x14ac:dyDescent="0.15">
      <c r="A26" s="49"/>
      <c r="B26" s="50"/>
      <c r="C26" s="28"/>
      <c r="D26" s="28"/>
      <c r="E26" s="32"/>
      <c r="F26" s="33"/>
      <c r="G26" s="28"/>
      <c r="H26" s="28"/>
      <c r="I26" s="28"/>
      <c r="J26" s="28"/>
      <c r="K26" s="28"/>
    </row>
    <row r="27" spans="1:11" ht="15.95" customHeight="1" x14ac:dyDescent="0.15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6"/>
  <printOptions horizontalCentered="1"/>
  <pageMargins left="0.78740157480314965" right="0.31496062992125984" top="0.98425196850393704" bottom="0.98425196850393704" header="0.55118110236220474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04当初決定</vt:lpstr>
      <vt:lpstr>04変更決定</vt:lpstr>
      <vt:lpstr>'04当初決定'!Print_Area</vt:lpstr>
      <vt:lpstr>'04変更決定'!Print_Area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税政係</dc:creator>
  <cp:lastModifiedBy>富山県</cp:lastModifiedBy>
  <cp:lastPrinted>2022-12-28T02:35:09Z</cp:lastPrinted>
  <dcterms:created xsi:type="dcterms:W3CDTF">2006-12-11T05:43:46Z</dcterms:created>
  <dcterms:modified xsi:type="dcterms:W3CDTF">2023-01-04T02:56:21Z</dcterms:modified>
</cp:coreProperties>
</file>