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市町村支援課\税政担当\交付税\決定関係③（事案報告・ＨＰ・報道発表）\ホームページ\R05\変更決定後\"/>
    </mc:Choice>
  </mc:AlternateContent>
  <xr:revisionPtr revIDLastSave="0" documentId="13_ncr:1_{CECCFE3D-C82E-4562-83C0-0DB487FF99D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05当初決定" sheetId="3" r:id="rId1"/>
    <sheet name="05変更決定" sheetId="2" r:id="rId2"/>
  </sheets>
  <definedNames>
    <definedName name="_xlnm.Print_Area" localSheetId="1">'05変更決定'!$A$1:$K$27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G25" i="3"/>
  <c r="D25" i="3"/>
  <c r="C25" i="3"/>
  <c r="F25" i="3" s="1"/>
  <c r="H23" i="3"/>
  <c r="G23" i="3"/>
  <c r="D23" i="3"/>
  <c r="J23" i="3" s="1"/>
  <c r="C23" i="3"/>
  <c r="F23" i="3" s="1"/>
  <c r="H22" i="3"/>
  <c r="G22" i="3"/>
  <c r="D22" i="3"/>
  <c r="C22" i="3"/>
  <c r="J21" i="3"/>
  <c r="I21" i="3"/>
  <c r="K21" i="3" s="1"/>
  <c r="F21" i="3"/>
  <c r="E21" i="3"/>
  <c r="J20" i="3"/>
  <c r="I20" i="3"/>
  <c r="K20" i="3" s="1"/>
  <c r="F20" i="3"/>
  <c r="E20" i="3"/>
  <c r="J19" i="3"/>
  <c r="I19" i="3"/>
  <c r="K19" i="3" s="1"/>
  <c r="F19" i="3"/>
  <c r="E19" i="3"/>
  <c r="J18" i="3"/>
  <c r="I18" i="3"/>
  <c r="K18" i="3" s="1"/>
  <c r="F18" i="3"/>
  <c r="E18" i="3"/>
  <c r="J17" i="3"/>
  <c r="I17" i="3"/>
  <c r="F17" i="3"/>
  <c r="E17" i="3"/>
  <c r="J16" i="3"/>
  <c r="I16" i="3"/>
  <c r="K16" i="3" s="1"/>
  <c r="F16" i="3"/>
  <c r="E16" i="3"/>
  <c r="J15" i="3"/>
  <c r="I15" i="3"/>
  <c r="F15" i="3"/>
  <c r="E15" i="3"/>
  <c r="J14" i="3"/>
  <c r="I14" i="3"/>
  <c r="K14" i="3" s="1"/>
  <c r="F14" i="3"/>
  <c r="E14" i="3"/>
  <c r="J13" i="3"/>
  <c r="K13" i="3" s="1"/>
  <c r="I13" i="3"/>
  <c r="F13" i="3"/>
  <c r="E13" i="3"/>
  <c r="J12" i="3"/>
  <c r="K12" i="3" s="1"/>
  <c r="I12" i="3"/>
  <c r="F12" i="3"/>
  <c r="E12" i="3"/>
  <c r="J11" i="3"/>
  <c r="I11" i="3"/>
  <c r="K11" i="3" s="1"/>
  <c r="F11" i="3"/>
  <c r="E11" i="3"/>
  <c r="J10" i="3"/>
  <c r="I10" i="3"/>
  <c r="F10" i="3"/>
  <c r="E10" i="3"/>
  <c r="J9" i="3"/>
  <c r="I9" i="3"/>
  <c r="F9" i="3"/>
  <c r="E9" i="3"/>
  <c r="J8" i="3"/>
  <c r="I8" i="3"/>
  <c r="I22" i="3" s="1"/>
  <c r="F8" i="3"/>
  <c r="E8" i="3"/>
  <c r="J7" i="3"/>
  <c r="I7" i="3"/>
  <c r="K7" i="3" s="1"/>
  <c r="F7" i="3"/>
  <c r="E7" i="3"/>
  <c r="K17" i="3" l="1"/>
  <c r="K10" i="3"/>
  <c r="F22" i="3"/>
  <c r="K8" i="3"/>
  <c r="E22" i="3"/>
  <c r="E25" i="3"/>
  <c r="J25" i="3"/>
  <c r="K9" i="3"/>
  <c r="K15" i="3"/>
  <c r="J22" i="3"/>
  <c r="K22" i="3" s="1"/>
  <c r="E23" i="3"/>
  <c r="I23" i="3"/>
  <c r="K23" i="3" s="1"/>
  <c r="I25" i="3"/>
  <c r="G22" i="2"/>
  <c r="K25" i="3" l="1"/>
  <c r="J7" i="2"/>
  <c r="F15" i="2"/>
  <c r="F21" i="2"/>
  <c r="F20" i="2"/>
  <c r="F19" i="2"/>
  <c r="F18" i="2"/>
  <c r="F17" i="2"/>
  <c r="F16" i="2"/>
  <c r="F14" i="2"/>
  <c r="F13" i="2"/>
  <c r="F12" i="2"/>
  <c r="F11" i="2"/>
  <c r="F10" i="2"/>
  <c r="F9" i="2"/>
  <c r="F8" i="2"/>
  <c r="F7" i="2"/>
  <c r="E7" i="2" l="1"/>
  <c r="I7" i="2"/>
  <c r="E8" i="2"/>
  <c r="I8" i="2"/>
  <c r="J8" i="2"/>
  <c r="E9" i="2"/>
  <c r="I9" i="2"/>
  <c r="J9" i="2"/>
  <c r="E10" i="2"/>
  <c r="I10" i="2"/>
  <c r="J10" i="2"/>
  <c r="E11" i="2"/>
  <c r="I11" i="2"/>
  <c r="J11" i="2"/>
  <c r="E12" i="2"/>
  <c r="I12" i="2"/>
  <c r="J12" i="2"/>
  <c r="E13" i="2"/>
  <c r="I13" i="2"/>
  <c r="J13" i="2"/>
  <c r="E14" i="2"/>
  <c r="I14" i="2"/>
  <c r="J14" i="2"/>
  <c r="E15" i="2"/>
  <c r="I15" i="2"/>
  <c r="J15" i="2"/>
  <c r="E16" i="2"/>
  <c r="I16" i="2"/>
  <c r="J16" i="2"/>
  <c r="E17" i="2"/>
  <c r="I17" i="2"/>
  <c r="J17" i="2"/>
  <c r="E18" i="2"/>
  <c r="I18" i="2"/>
  <c r="J18" i="2"/>
  <c r="E19" i="2"/>
  <c r="I19" i="2"/>
  <c r="J19" i="2"/>
  <c r="E20" i="2"/>
  <c r="I20" i="2"/>
  <c r="J20" i="2"/>
  <c r="E21" i="2"/>
  <c r="I21" i="2"/>
  <c r="J21" i="2"/>
  <c r="C22" i="2"/>
  <c r="D22" i="2"/>
  <c r="H22" i="2"/>
  <c r="C23" i="2"/>
  <c r="F23" i="2" s="1"/>
  <c r="D23" i="2"/>
  <c r="G23" i="2"/>
  <c r="H23" i="2"/>
  <c r="C25" i="2"/>
  <c r="D25" i="2"/>
  <c r="G25" i="2"/>
  <c r="H25" i="2"/>
  <c r="F25" i="2" l="1"/>
  <c r="F22" i="2"/>
  <c r="K19" i="2"/>
  <c r="K10" i="2"/>
  <c r="K14" i="2"/>
  <c r="J22" i="2"/>
  <c r="K7" i="2"/>
  <c r="J23" i="2"/>
  <c r="K11" i="2"/>
  <c r="K18" i="2"/>
  <c r="E23" i="2"/>
  <c r="K9" i="2"/>
  <c r="K8" i="2"/>
  <c r="I22" i="2"/>
  <c r="K22" i="2" s="1"/>
  <c r="K16" i="2"/>
  <c r="K12" i="2"/>
  <c r="K17" i="2"/>
  <c r="K15" i="2"/>
  <c r="K13" i="2"/>
  <c r="I23" i="2"/>
  <c r="E22" i="2"/>
  <c r="K21" i="2"/>
  <c r="K20" i="2"/>
  <c r="I25" i="2"/>
  <c r="E25" i="2"/>
  <c r="J25" i="2"/>
  <c r="K23" i="2" l="1"/>
  <c r="K25" i="2"/>
</calcChain>
</file>

<file path=xl/sharedStrings.xml><?xml version="1.0" encoding="utf-8"?>
<sst xmlns="http://schemas.openxmlformats.org/spreadsheetml/2006/main" count="86" uniqueCount="45">
  <si>
    <t xml:space="preserve">                                    （単位：千円、％）</t>
  </si>
  <si>
    <t>本年度</t>
    <rPh sb="0" eb="1">
      <t>ホン</t>
    </rPh>
    <phoneticPr fontId="1"/>
  </si>
  <si>
    <t>前年度</t>
    <rPh sb="0" eb="1">
      <t>ゼン</t>
    </rPh>
    <phoneticPr fontId="1"/>
  </si>
  <si>
    <t>対前年度増減</t>
  </si>
  <si>
    <t>臨時財政対策債発行可能額</t>
  </si>
  <si>
    <t>参考</t>
  </si>
  <si>
    <t>決定額</t>
    <rPh sb="0" eb="2">
      <t>ケッテイ</t>
    </rPh>
    <phoneticPr fontId="1"/>
  </si>
  <si>
    <t>増減額</t>
  </si>
  <si>
    <t>増減率①</t>
  </si>
  <si>
    <t>本年度</t>
  </si>
  <si>
    <t>前年度</t>
  </si>
  <si>
    <t>（Ａ＋Ｄ）</t>
  </si>
  <si>
    <t>（Ｂ＋Ｅ）</t>
  </si>
  <si>
    <t>増減率②</t>
  </si>
  <si>
    <t>（A-Ｂ）   Ｃ</t>
  </si>
  <si>
    <t>　　Ｄ</t>
  </si>
  <si>
    <t>Ｆ</t>
  </si>
  <si>
    <t>Ｇ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</si>
  <si>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</si>
  <si>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</si>
  <si>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</si>
  <si>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</si>
  <si>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</si>
  <si>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</si>
  <si>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</si>
  <si>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</si>
  <si>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2">
      <t>ナント</t>
    </rPh>
    <phoneticPr fontId="1"/>
  </si>
  <si>
    <t>射水市</t>
    <rPh sb="0" eb="3">
      <t>イミズシ</t>
    </rPh>
    <phoneticPr fontId="1"/>
  </si>
  <si>
    <t>舟橋村</t>
  </si>
  <si>
    <t>上市町</t>
  </si>
  <si>
    <t>立山町</t>
  </si>
  <si>
    <t>入善町</t>
  </si>
  <si>
    <t>朝日町</t>
  </si>
  <si>
    <t>市計</t>
  </si>
  <si>
    <t>町村計</t>
  </si>
  <si>
    <t>合  計</t>
  </si>
  <si>
    <t>Ｅ</t>
    <phoneticPr fontId="1"/>
  </si>
  <si>
    <t>市町村名</t>
    <rPh sb="3" eb="4">
      <t>メイ</t>
    </rPh>
    <phoneticPr fontId="1"/>
  </si>
  <si>
    <t>令和５年度　普通交付税決定額</t>
    <rPh sb="0" eb="2">
      <t>レイワ</t>
    </rPh>
    <phoneticPr fontId="1"/>
  </si>
  <si>
    <t>（令和５年 12月８日決定）</t>
    <rPh sb="1" eb="3">
      <t>レイワ</t>
    </rPh>
    <rPh sb="4" eb="5">
      <t>ネン</t>
    </rPh>
    <rPh sb="8" eb="9">
      <t>ガツ</t>
    </rPh>
    <rPh sb="10" eb="11">
      <t>ニチ</t>
    </rPh>
    <rPh sb="11" eb="13">
      <t>ケッテイ</t>
    </rPh>
    <phoneticPr fontId="1"/>
  </si>
  <si>
    <t>（再算定）　A</t>
    <rPh sb="1" eb="4">
      <t>サイサンテイ</t>
    </rPh>
    <phoneticPr fontId="1"/>
  </si>
  <si>
    <t xml:space="preserve"> （再算定）　Ｂ</t>
    <rPh sb="2" eb="5">
      <t>サイサンテイ</t>
    </rPh>
    <phoneticPr fontId="1"/>
  </si>
  <si>
    <t>（令和５年 ７ 月 28 日決定）</t>
    <rPh sb="1" eb="3">
      <t>レイワ</t>
    </rPh>
    <rPh sb="4" eb="5">
      <t>ネン</t>
    </rPh>
    <rPh sb="5" eb="6">
      <t>ヘイネン</t>
    </rPh>
    <rPh sb="8" eb="9">
      <t>ガツ</t>
    </rPh>
    <rPh sb="13" eb="14">
      <t>ニチ</t>
    </rPh>
    <rPh sb="14" eb="16">
      <t>ケッテイ</t>
    </rPh>
    <phoneticPr fontId="1"/>
  </si>
  <si>
    <t>　A</t>
    <phoneticPr fontId="1"/>
  </si>
  <si>
    <t xml:space="preserve"> （当初）　Ｂ</t>
    <rPh sb="2" eb="4">
      <t>トウショ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</si>
</sst>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#,##0;&quot;△ &quot;#,##0"/>
    <numFmt numFmtId="178" formatCode="#,##0.0;&quot;▲ &quot;#,##0.0"/>
    <numFmt numFmtId="179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left" indent="3"/>
    </xf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 shrinkToFi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 applyProtection="1">
      <alignment horizontal="right"/>
    </xf>
    <xf numFmtId="0" fontId="3" fillId="0" borderId="8" xfId="0" quotePrefix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/>
    </xf>
    <xf numFmtId="37" fontId="3" fillId="0" borderId="4" xfId="0" applyNumberFormat="1" applyFont="1" applyBorder="1" applyProtection="1"/>
    <xf numFmtId="37" fontId="3" fillId="0" borderId="7" xfId="0" applyNumberFormat="1" applyFont="1" applyBorder="1" applyProtection="1"/>
    <xf numFmtId="176" fontId="3" fillId="0" borderId="7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1" applyNumberFormat="1" applyFont="1" applyBorder="1" applyProtection="1"/>
    <xf numFmtId="37" fontId="3" fillId="0" borderId="12" xfId="0" applyNumberFormat="1" applyFont="1" applyBorder="1" applyProtection="1"/>
    <xf numFmtId="177" fontId="3" fillId="0" borderId="5" xfId="0" applyNumberFormat="1" applyFont="1" applyBorder="1" applyProtection="1"/>
    <xf numFmtId="37" fontId="3" fillId="0" borderId="8" xfId="0" applyNumberFormat="1" applyFont="1" applyBorder="1" applyProtection="1"/>
    <xf numFmtId="9" fontId="3" fillId="0" borderId="10" xfId="0" applyNumberFormat="1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37" fontId="3" fillId="0" borderId="7" xfId="1" applyNumberFormat="1" applyFont="1" applyBorder="1" applyProtection="1"/>
    <xf numFmtId="0" fontId="3" fillId="0" borderId="5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7" fontId="3" fillId="0" borderId="10" xfId="1" applyNumberFormat="1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78" fontId="3" fillId="0" borderId="4" xfId="0" applyNumberFormat="1" applyFont="1" applyBorder="1" applyProtection="1"/>
    <xf numFmtId="178" fontId="3" fillId="0" borderId="7" xfId="0" applyNumberFormat="1" applyFont="1" applyBorder="1" applyProtection="1"/>
    <xf numFmtId="178" fontId="3" fillId="0" borderId="10" xfId="0" applyNumberFormat="1" applyFont="1" applyBorder="1" applyProtection="1"/>
    <xf numFmtId="178" fontId="3" fillId="0" borderId="11" xfId="0" applyNumberFormat="1" applyFont="1" applyBorder="1" applyProtection="1"/>
    <xf numFmtId="178" fontId="3" fillId="0" borderId="12" xfId="0" applyNumberFormat="1" applyFont="1" applyBorder="1" applyProtection="1"/>
    <xf numFmtId="178" fontId="3" fillId="0" borderId="6" xfId="0" applyNumberFormat="1" applyFont="1" applyBorder="1" applyProtection="1"/>
    <xf numFmtId="178" fontId="3" fillId="0" borderId="9" xfId="0" applyNumberFormat="1" applyFont="1" applyBorder="1" applyProtection="1"/>
    <xf numFmtId="179" fontId="3" fillId="0" borderId="4" xfId="0" applyNumberFormat="1" applyFont="1" applyBorder="1" applyProtection="1"/>
    <xf numFmtId="179" fontId="3" fillId="0" borderId="7" xfId="0" applyNumberFormat="1" applyFont="1" applyBorder="1" applyProtection="1"/>
    <xf numFmtId="179" fontId="3" fillId="0" borderId="10" xfId="0" applyNumberFormat="1" applyFont="1" applyBorder="1" applyProtection="1"/>
    <xf numFmtId="179" fontId="3" fillId="0" borderId="6" xfId="0" applyNumberFormat="1" applyFont="1" applyBorder="1" applyProtection="1"/>
    <xf numFmtId="179" fontId="3" fillId="0" borderId="9" xfId="0" applyNumberFormat="1" applyFont="1" applyBorder="1" applyProtection="1"/>
    <xf numFmtId="179" fontId="3" fillId="0" borderId="11" xfId="0" applyNumberFormat="1" applyFont="1" applyBorder="1" applyProtection="1"/>
    <xf numFmtId="179" fontId="3" fillId="0" borderId="12" xfId="0" applyNumberFormat="1" applyFont="1" applyBorder="1" applyProtection="1"/>
    <xf numFmtId="179" fontId="3" fillId="0" borderId="5" xfId="0" applyNumberFormat="1" applyFont="1" applyBorder="1" applyProtection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2">
    <cellStyle name="標準" xfId="0" builtinId="0"/>
    <cellStyle name="標準_決定通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view="pageBreakPreview" zoomScaleNormal="100" zoomScaleSheetLayoutView="100" workbookViewId="0"/>
  </sheetViews>
  <sheetFormatPr defaultColWidth="13.36328125" defaultRowHeight="16" customHeight="1" x14ac:dyDescent="0.2"/>
  <cols>
    <col min="1" max="1" width="7.6328125" style="2" customWidth="1"/>
    <col min="2" max="2" width="3.36328125" style="5" customWidth="1"/>
    <col min="3" max="4" width="9.7265625" style="2" customWidth="1"/>
    <col min="5" max="5" width="10.453125" style="2" bestFit="1" customWidth="1"/>
    <col min="6" max="6" width="6.453125" style="2" customWidth="1"/>
    <col min="7" max="8" width="9" style="2" customWidth="1"/>
    <col min="9" max="10" width="9.7265625" style="2" customWidth="1"/>
    <col min="11" max="11" width="7.26953125" style="2" customWidth="1"/>
    <col min="12" max="12" width="2.453125" style="2" customWidth="1"/>
    <col min="13" max="16384" width="13.36328125" style="2"/>
  </cols>
  <sheetData>
    <row r="1" spans="1:11" ht="20.25" customHeight="1" x14ac:dyDescent="0.2">
      <c r="A1" s="52" t="s">
        <v>38</v>
      </c>
      <c r="B1" s="1"/>
    </row>
    <row r="2" spans="1:11" ht="20.25" customHeight="1" x14ac:dyDescent="0.2">
      <c r="A2" s="3"/>
      <c r="B2" s="4"/>
      <c r="C2" s="3"/>
    </row>
    <row r="3" spans="1:11" ht="20.25" customHeight="1" x14ac:dyDescent="0.2">
      <c r="A3" s="5" t="s">
        <v>42</v>
      </c>
      <c r="C3" s="5"/>
      <c r="D3" s="6"/>
      <c r="E3" s="7"/>
      <c r="F3" s="8"/>
      <c r="H3" s="9"/>
      <c r="I3" s="9"/>
      <c r="J3" s="9"/>
      <c r="K3" s="51" t="s">
        <v>0</v>
      </c>
    </row>
    <row r="4" spans="1:11" ht="18.75" customHeight="1" x14ac:dyDescent="0.2">
      <c r="A4" s="10"/>
      <c r="B4" s="11"/>
      <c r="C4" s="12" t="s">
        <v>1</v>
      </c>
      <c r="D4" s="12" t="s">
        <v>2</v>
      </c>
      <c r="E4" s="68" t="s">
        <v>3</v>
      </c>
      <c r="F4" s="69"/>
      <c r="G4" s="70" t="s">
        <v>4</v>
      </c>
      <c r="H4" s="71"/>
      <c r="I4" s="72" t="s">
        <v>5</v>
      </c>
      <c r="J4" s="73"/>
      <c r="K4" s="74"/>
    </row>
    <row r="5" spans="1:11" ht="18.75" customHeight="1" x14ac:dyDescent="0.2">
      <c r="A5" s="13" t="s">
        <v>37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11</v>
      </c>
      <c r="J5" s="17" t="s">
        <v>12</v>
      </c>
      <c r="K5" s="17" t="s">
        <v>13</v>
      </c>
    </row>
    <row r="6" spans="1:11" ht="18.75" customHeight="1" x14ac:dyDescent="0.2">
      <c r="A6" s="19"/>
      <c r="B6" s="20"/>
      <c r="C6" s="21" t="s">
        <v>43</v>
      </c>
      <c r="D6" s="21" t="s">
        <v>44</v>
      </c>
      <c r="E6" s="22" t="s">
        <v>14</v>
      </c>
      <c r="F6" s="23"/>
      <c r="G6" s="21" t="s">
        <v>15</v>
      </c>
      <c r="H6" s="24" t="s">
        <v>36</v>
      </c>
      <c r="I6" s="21" t="s">
        <v>16</v>
      </c>
      <c r="J6" s="21" t="s">
        <v>17</v>
      </c>
      <c r="K6" s="23"/>
    </row>
    <row r="7" spans="1:11" ht="24" customHeight="1" x14ac:dyDescent="0.2">
      <c r="A7" s="34" t="s">
        <v>18</v>
      </c>
      <c r="B7" s="35"/>
      <c r="C7" s="36">
        <v>15343381</v>
      </c>
      <c r="D7" s="36">
        <v>15171866</v>
      </c>
      <c r="E7" s="60">
        <f t="shared" ref="E7:E23" si="0">C7-D7</f>
        <v>171515</v>
      </c>
      <c r="F7" s="58">
        <f>(C7/D7-1)*100</f>
        <v>1.1304805882150548</v>
      </c>
      <c r="G7" s="25">
        <v>2305524</v>
      </c>
      <c r="H7" s="25">
        <v>3971810</v>
      </c>
      <c r="I7" s="25">
        <f t="shared" ref="I7:J21" si="1">C7+G7</f>
        <v>17648905</v>
      </c>
      <c r="J7" s="25">
        <f>D7+H7</f>
        <v>19143676</v>
      </c>
      <c r="K7" s="53">
        <f t="shared" ref="K7:K23" si="2">ROUND((I7/J7-1)*100,1)</f>
        <v>-7.8</v>
      </c>
    </row>
    <row r="8" spans="1:11" ht="24" customHeight="1" x14ac:dyDescent="0.2">
      <c r="A8" s="34" t="s">
        <v>19</v>
      </c>
      <c r="B8" s="35"/>
      <c r="C8" s="36">
        <v>9205061</v>
      </c>
      <c r="D8" s="36">
        <v>9126982</v>
      </c>
      <c r="E8" s="61">
        <f t="shared" si="0"/>
        <v>78079</v>
      </c>
      <c r="F8" s="58">
        <f t="shared" ref="F8:F23" si="3">(C8/D8-1)*100</f>
        <v>0.85547446023230833</v>
      </c>
      <c r="G8" s="26">
        <v>405027</v>
      </c>
      <c r="H8" s="26">
        <v>933577</v>
      </c>
      <c r="I8" s="26">
        <f t="shared" si="1"/>
        <v>9610088</v>
      </c>
      <c r="J8" s="26">
        <f t="shared" si="1"/>
        <v>10060559</v>
      </c>
      <c r="K8" s="54">
        <f t="shared" si="2"/>
        <v>-4.5</v>
      </c>
    </row>
    <row r="9" spans="1:11" ht="24" customHeight="1" x14ac:dyDescent="0.2">
      <c r="A9" s="34" t="s">
        <v>20</v>
      </c>
      <c r="B9" s="35"/>
      <c r="C9" s="36">
        <v>2832915</v>
      </c>
      <c r="D9" s="36">
        <v>2885617</v>
      </c>
      <c r="E9" s="61">
        <f t="shared" si="0"/>
        <v>-52702</v>
      </c>
      <c r="F9" s="58">
        <f t="shared" si="3"/>
        <v>-1.8263685028193311</v>
      </c>
      <c r="G9" s="26">
        <v>98697</v>
      </c>
      <c r="H9" s="26">
        <v>211807</v>
      </c>
      <c r="I9" s="26">
        <f t="shared" si="1"/>
        <v>2931612</v>
      </c>
      <c r="J9" s="26">
        <f t="shared" si="1"/>
        <v>3097424</v>
      </c>
      <c r="K9" s="54">
        <f t="shared" si="2"/>
        <v>-5.4</v>
      </c>
    </row>
    <row r="10" spans="1:11" ht="24" customHeight="1" x14ac:dyDescent="0.2">
      <c r="A10" s="34" t="s">
        <v>21</v>
      </c>
      <c r="B10" s="35"/>
      <c r="C10" s="36">
        <v>5659786</v>
      </c>
      <c r="D10" s="36">
        <v>5737430</v>
      </c>
      <c r="E10" s="61">
        <f t="shared" si="0"/>
        <v>-77644</v>
      </c>
      <c r="F10" s="58">
        <f t="shared" si="3"/>
        <v>-1.3532888418682276</v>
      </c>
      <c r="G10" s="26">
        <v>82586</v>
      </c>
      <c r="H10" s="26">
        <v>188144</v>
      </c>
      <c r="I10" s="26">
        <f t="shared" si="1"/>
        <v>5742372</v>
      </c>
      <c r="J10" s="26">
        <f t="shared" si="1"/>
        <v>5925574</v>
      </c>
      <c r="K10" s="54">
        <f t="shared" si="2"/>
        <v>-3.1</v>
      </c>
    </row>
    <row r="11" spans="1:11" ht="24" customHeight="1" x14ac:dyDescent="0.2">
      <c r="A11" s="34" t="s">
        <v>22</v>
      </c>
      <c r="B11" s="35"/>
      <c r="C11" s="36">
        <v>1863252</v>
      </c>
      <c r="D11" s="36">
        <v>1867964</v>
      </c>
      <c r="E11" s="61">
        <f t="shared" si="0"/>
        <v>-4712</v>
      </c>
      <c r="F11" s="58">
        <f t="shared" si="3"/>
        <v>-0.25225325541605725</v>
      </c>
      <c r="G11" s="26">
        <v>81479</v>
      </c>
      <c r="H11" s="26">
        <v>191066</v>
      </c>
      <c r="I11" s="26">
        <f t="shared" si="1"/>
        <v>1944731</v>
      </c>
      <c r="J11" s="26">
        <f t="shared" si="1"/>
        <v>2059030</v>
      </c>
      <c r="K11" s="54">
        <f t="shared" si="2"/>
        <v>-5.6</v>
      </c>
    </row>
    <row r="12" spans="1:11" ht="24" customHeight="1" x14ac:dyDescent="0.2">
      <c r="A12" s="34" t="s">
        <v>23</v>
      </c>
      <c r="B12" s="35"/>
      <c r="C12" s="36">
        <v>4119742</v>
      </c>
      <c r="D12" s="36">
        <v>4059572</v>
      </c>
      <c r="E12" s="61">
        <f t="shared" si="0"/>
        <v>60170</v>
      </c>
      <c r="F12" s="58">
        <f t="shared" si="3"/>
        <v>1.4821759535241563</v>
      </c>
      <c r="G12" s="26">
        <v>115212</v>
      </c>
      <c r="H12" s="26">
        <v>275900</v>
      </c>
      <c r="I12" s="26">
        <f t="shared" si="1"/>
        <v>4234954</v>
      </c>
      <c r="J12" s="26">
        <f t="shared" si="1"/>
        <v>4335472</v>
      </c>
      <c r="K12" s="54">
        <f t="shared" si="2"/>
        <v>-2.2999999999999998</v>
      </c>
    </row>
    <row r="13" spans="1:11" ht="24" customHeight="1" x14ac:dyDescent="0.2">
      <c r="A13" s="37" t="s">
        <v>24</v>
      </c>
      <c r="B13" s="35"/>
      <c r="C13" s="36">
        <v>4871065</v>
      </c>
      <c r="D13" s="36">
        <v>5028946</v>
      </c>
      <c r="E13" s="61">
        <f t="shared" si="0"/>
        <v>-157881</v>
      </c>
      <c r="F13" s="58">
        <f t="shared" si="3"/>
        <v>-3.1394451242864774</v>
      </c>
      <c r="G13" s="26">
        <v>110545</v>
      </c>
      <c r="H13" s="26">
        <v>258434</v>
      </c>
      <c r="I13" s="26">
        <f t="shared" si="1"/>
        <v>4981610</v>
      </c>
      <c r="J13" s="26">
        <f t="shared" si="1"/>
        <v>5287380</v>
      </c>
      <c r="K13" s="54">
        <f t="shared" si="2"/>
        <v>-5.8</v>
      </c>
    </row>
    <row r="14" spans="1:11" s="5" customFormat="1" ht="24" customHeight="1" x14ac:dyDescent="0.2">
      <c r="A14" s="34" t="s">
        <v>25</v>
      </c>
      <c r="B14" s="38"/>
      <c r="C14" s="36">
        <v>3327794</v>
      </c>
      <c r="D14" s="36">
        <v>3260134</v>
      </c>
      <c r="E14" s="61">
        <f t="shared" si="0"/>
        <v>67660</v>
      </c>
      <c r="F14" s="58">
        <f t="shared" si="3"/>
        <v>2.0753748158818031</v>
      </c>
      <c r="G14" s="26">
        <v>75906</v>
      </c>
      <c r="H14" s="26">
        <v>168521</v>
      </c>
      <c r="I14" s="26">
        <f t="shared" si="1"/>
        <v>3403700</v>
      </c>
      <c r="J14" s="26">
        <f t="shared" si="1"/>
        <v>3428655</v>
      </c>
      <c r="K14" s="54">
        <f t="shared" si="2"/>
        <v>-0.7</v>
      </c>
    </row>
    <row r="15" spans="1:11" ht="24" customHeight="1" x14ac:dyDescent="0.2">
      <c r="A15" s="34" t="s">
        <v>26</v>
      </c>
      <c r="B15" s="38"/>
      <c r="C15" s="36">
        <v>12694907</v>
      </c>
      <c r="D15" s="36">
        <v>12791075</v>
      </c>
      <c r="E15" s="61">
        <f t="shared" si="0"/>
        <v>-96168</v>
      </c>
      <c r="F15" s="58">
        <f>(C15/D15-1)*100</f>
        <v>-0.7518367299073736</v>
      </c>
      <c r="G15" s="26">
        <v>111527</v>
      </c>
      <c r="H15" s="26">
        <v>252948</v>
      </c>
      <c r="I15" s="26">
        <f t="shared" si="1"/>
        <v>12806434</v>
      </c>
      <c r="J15" s="26">
        <f t="shared" si="1"/>
        <v>13044023</v>
      </c>
      <c r="K15" s="54">
        <f t="shared" si="2"/>
        <v>-1.8</v>
      </c>
    </row>
    <row r="16" spans="1:11" ht="24" customHeight="1" x14ac:dyDescent="0.2">
      <c r="A16" s="39" t="s">
        <v>27</v>
      </c>
      <c r="B16" s="40"/>
      <c r="C16" s="41">
        <v>7688459</v>
      </c>
      <c r="D16" s="41">
        <v>7416135</v>
      </c>
      <c r="E16" s="62">
        <f t="shared" si="0"/>
        <v>272324</v>
      </c>
      <c r="F16" s="59">
        <f t="shared" si="3"/>
        <v>3.672047501832143</v>
      </c>
      <c r="G16" s="28">
        <v>242442</v>
      </c>
      <c r="H16" s="28">
        <v>504113</v>
      </c>
      <c r="I16" s="28">
        <f t="shared" si="1"/>
        <v>7930901</v>
      </c>
      <c r="J16" s="28">
        <f t="shared" si="1"/>
        <v>7920248</v>
      </c>
      <c r="K16" s="55">
        <f t="shared" si="2"/>
        <v>0.1</v>
      </c>
    </row>
    <row r="17" spans="1:11" ht="24" customHeight="1" x14ac:dyDescent="0.2">
      <c r="A17" s="34" t="s">
        <v>28</v>
      </c>
      <c r="B17" s="35"/>
      <c r="C17" s="36">
        <v>855708</v>
      </c>
      <c r="D17" s="36">
        <v>761533</v>
      </c>
      <c r="E17" s="63">
        <f t="shared" si="0"/>
        <v>94175</v>
      </c>
      <c r="F17" s="58">
        <f t="shared" si="3"/>
        <v>12.366502830474847</v>
      </c>
      <c r="G17" s="26">
        <v>7827</v>
      </c>
      <c r="H17" s="26">
        <v>15551</v>
      </c>
      <c r="I17" s="26">
        <f t="shared" si="1"/>
        <v>863535</v>
      </c>
      <c r="J17" s="26">
        <f t="shared" si="1"/>
        <v>777084</v>
      </c>
      <c r="K17" s="54">
        <f t="shared" si="2"/>
        <v>11.1</v>
      </c>
    </row>
    <row r="18" spans="1:11" ht="24" customHeight="1" x14ac:dyDescent="0.2">
      <c r="A18" s="34" t="s">
        <v>29</v>
      </c>
      <c r="B18" s="35"/>
      <c r="C18" s="36">
        <v>3073859</v>
      </c>
      <c r="D18" s="36">
        <v>3066112</v>
      </c>
      <c r="E18" s="63">
        <f t="shared" si="0"/>
        <v>7747</v>
      </c>
      <c r="F18" s="58">
        <f t="shared" si="3"/>
        <v>0.25266526467395689</v>
      </c>
      <c r="G18" s="26">
        <v>41021</v>
      </c>
      <c r="H18" s="26">
        <v>96361</v>
      </c>
      <c r="I18" s="26">
        <f t="shared" si="1"/>
        <v>3114880</v>
      </c>
      <c r="J18" s="26">
        <f t="shared" si="1"/>
        <v>3162473</v>
      </c>
      <c r="K18" s="54">
        <f t="shared" si="2"/>
        <v>-1.5</v>
      </c>
    </row>
    <row r="19" spans="1:11" ht="24" customHeight="1" x14ac:dyDescent="0.2">
      <c r="A19" s="39" t="s">
        <v>30</v>
      </c>
      <c r="B19" s="42"/>
      <c r="C19" s="41">
        <v>3630087</v>
      </c>
      <c r="D19" s="41">
        <v>3547818</v>
      </c>
      <c r="E19" s="64">
        <f t="shared" si="0"/>
        <v>82269</v>
      </c>
      <c r="F19" s="59">
        <f t="shared" si="3"/>
        <v>2.3188619032881608</v>
      </c>
      <c r="G19" s="28">
        <v>52901</v>
      </c>
      <c r="H19" s="28">
        <v>116747</v>
      </c>
      <c r="I19" s="28">
        <f t="shared" si="1"/>
        <v>3682988</v>
      </c>
      <c r="J19" s="28">
        <f t="shared" si="1"/>
        <v>3664565</v>
      </c>
      <c r="K19" s="55">
        <f t="shared" si="2"/>
        <v>0.5</v>
      </c>
    </row>
    <row r="20" spans="1:11" ht="24" customHeight="1" x14ac:dyDescent="0.2">
      <c r="A20" s="34" t="s">
        <v>31</v>
      </c>
      <c r="B20" s="35"/>
      <c r="C20" s="36">
        <v>2987684</v>
      </c>
      <c r="D20" s="36">
        <v>2866100</v>
      </c>
      <c r="E20" s="63">
        <f t="shared" si="0"/>
        <v>121584</v>
      </c>
      <c r="F20" s="58">
        <f t="shared" si="3"/>
        <v>4.2421408883151379</v>
      </c>
      <c r="G20" s="26">
        <v>56209</v>
      </c>
      <c r="H20" s="26">
        <v>125183</v>
      </c>
      <c r="I20" s="26">
        <f t="shared" si="1"/>
        <v>3043893</v>
      </c>
      <c r="J20" s="26">
        <f t="shared" si="1"/>
        <v>2991283</v>
      </c>
      <c r="K20" s="54">
        <f t="shared" si="2"/>
        <v>1.8</v>
      </c>
    </row>
    <row r="21" spans="1:11" ht="24" customHeight="1" thickBot="1" x14ac:dyDescent="0.25">
      <c r="A21" s="34" t="s">
        <v>32</v>
      </c>
      <c r="B21" s="35"/>
      <c r="C21" s="36">
        <v>3168994</v>
      </c>
      <c r="D21" s="36">
        <v>2995868</v>
      </c>
      <c r="E21" s="63">
        <f t="shared" si="0"/>
        <v>173126</v>
      </c>
      <c r="F21" s="58">
        <f t="shared" si="3"/>
        <v>5.7788260363941246</v>
      </c>
      <c r="G21" s="26">
        <v>30215</v>
      </c>
      <c r="H21" s="26">
        <v>63744</v>
      </c>
      <c r="I21" s="26">
        <f t="shared" si="1"/>
        <v>3199209</v>
      </c>
      <c r="J21" s="26">
        <f t="shared" si="1"/>
        <v>3059612</v>
      </c>
      <c r="K21" s="54">
        <f t="shared" si="2"/>
        <v>4.5999999999999996</v>
      </c>
    </row>
    <row r="22" spans="1:11" ht="24" customHeight="1" thickTop="1" x14ac:dyDescent="0.2">
      <c r="A22" s="43" t="s">
        <v>33</v>
      </c>
      <c r="B22" s="44"/>
      <c r="C22" s="29">
        <f>SUM(C7:C16)</f>
        <v>67606362</v>
      </c>
      <c r="D22" s="29">
        <f>SUM(D7:D16)</f>
        <v>67345721</v>
      </c>
      <c r="E22" s="65">
        <f t="shared" si="0"/>
        <v>260641</v>
      </c>
      <c r="F22" s="56">
        <f t="shared" si="3"/>
        <v>0.38701939207095304</v>
      </c>
      <c r="G22" s="29">
        <f>SUM(G7:G16)</f>
        <v>3628945</v>
      </c>
      <c r="H22" s="29">
        <f>SUM(H7:H16)</f>
        <v>6956320</v>
      </c>
      <c r="I22" s="29">
        <f>SUM(I7:I16)</f>
        <v>71235307</v>
      </c>
      <c r="J22" s="29">
        <f>SUM(J7:J16)</f>
        <v>74302041</v>
      </c>
      <c r="K22" s="56">
        <f t="shared" si="2"/>
        <v>-4.0999999999999996</v>
      </c>
    </row>
    <row r="23" spans="1:11" ht="24" customHeight="1" x14ac:dyDescent="0.2">
      <c r="A23" s="45" t="s">
        <v>34</v>
      </c>
      <c r="B23" s="46"/>
      <c r="C23" s="30">
        <f>SUM(C17:C21)</f>
        <v>13716332</v>
      </c>
      <c r="D23" s="30">
        <f>SUM(D17:D21)</f>
        <v>13237431</v>
      </c>
      <c r="E23" s="66">
        <f t="shared" si="0"/>
        <v>478901</v>
      </c>
      <c r="F23" s="57">
        <f t="shared" si="3"/>
        <v>3.6177790086308947</v>
      </c>
      <c r="G23" s="30">
        <f>SUM(G17:G21)</f>
        <v>188173</v>
      </c>
      <c r="H23" s="30">
        <f>SUM(H17:H21)</f>
        <v>417586</v>
      </c>
      <c r="I23" s="30">
        <f>C23+G23</f>
        <v>13904505</v>
      </c>
      <c r="J23" s="30">
        <f>D23+H23</f>
        <v>13655017</v>
      </c>
      <c r="K23" s="57">
        <f t="shared" si="2"/>
        <v>1.8</v>
      </c>
    </row>
    <row r="24" spans="1:11" ht="24" customHeight="1" x14ac:dyDescent="0.2">
      <c r="A24" s="47"/>
      <c r="B24" s="48"/>
      <c r="C24" s="26"/>
      <c r="D24" s="26"/>
      <c r="E24" s="31"/>
      <c r="F24" s="27"/>
      <c r="G24" s="26"/>
      <c r="H24" s="26"/>
      <c r="I24" s="26"/>
      <c r="J24" s="26"/>
      <c r="K24" s="27"/>
    </row>
    <row r="25" spans="1:11" ht="24" customHeight="1" x14ac:dyDescent="0.2">
      <c r="A25" s="34" t="s">
        <v>35</v>
      </c>
      <c r="B25" s="38"/>
      <c r="C25" s="26">
        <f>SUM(C7:C21)</f>
        <v>81322694</v>
      </c>
      <c r="D25" s="26">
        <f>SUM(D7:D21)</f>
        <v>80583152</v>
      </c>
      <c r="E25" s="67">
        <f>SUM(E7:E21)</f>
        <v>739542</v>
      </c>
      <c r="F25" s="54">
        <f>(C25/D25-1)*100</f>
        <v>0.91773774249981344</v>
      </c>
      <c r="G25" s="26">
        <f>SUM(G7:G21)</f>
        <v>3817118</v>
      </c>
      <c r="H25" s="26">
        <f>SUM(H7:H21)</f>
        <v>7373906</v>
      </c>
      <c r="I25" s="26">
        <f>SUM(I7:I21)</f>
        <v>85139812</v>
      </c>
      <c r="J25" s="26">
        <f>SUM(J7:J21)</f>
        <v>87957058</v>
      </c>
      <c r="K25" s="54">
        <f>ROUND((I25/J25-1)*100,1)</f>
        <v>-3.2</v>
      </c>
    </row>
    <row r="26" spans="1:11" ht="24" customHeight="1" x14ac:dyDescent="0.2">
      <c r="A26" s="49"/>
      <c r="B26" s="50"/>
      <c r="C26" s="28"/>
      <c r="D26" s="28"/>
      <c r="E26" s="32"/>
      <c r="F26" s="33"/>
      <c r="G26" s="28"/>
      <c r="H26" s="28"/>
      <c r="I26" s="28"/>
      <c r="J26" s="28"/>
      <c r="K26" s="28"/>
    </row>
    <row r="27" spans="1:11" ht="12" x14ac:dyDescent="0.2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6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Normal="90" zoomScaleSheetLayoutView="100" workbookViewId="0"/>
  </sheetViews>
  <sheetFormatPr defaultColWidth="13.36328125" defaultRowHeight="16" customHeight="1" x14ac:dyDescent="0.2"/>
  <cols>
    <col min="1" max="1" width="7.6328125" style="2" customWidth="1"/>
    <col min="2" max="2" width="3.36328125" style="5" customWidth="1"/>
    <col min="3" max="4" width="9.7265625" style="2" customWidth="1"/>
    <col min="5" max="5" width="10.453125" style="2" bestFit="1" customWidth="1"/>
    <col min="6" max="6" width="6.453125" style="2" customWidth="1"/>
    <col min="7" max="8" width="9" style="2" customWidth="1"/>
    <col min="9" max="10" width="9.7265625" style="2" customWidth="1"/>
    <col min="11" max="11" width="7.26953125" style="2" customWidth="1"/>
    <col min="12" max="12" width="2.453125" style="2" customWidth="1"/>
    <col min="13" max="16384" width="13.36328125" style="2"/>
  </cols>
  <sheetData>
    <row r="1" spans="1:11" ht="16" customHeight="1" x14ac:dyDescent="0.2">
      <c r="A1" s="52" t="s">
        <v>38</v>
      </c>
      <c r="B1" s="1"/>
    </row>
    <row r="2" spans="1:11" ht="16" customHeight="1" x14ac:dyDescent="0.2">
      <c r="A2" s="3"/>
      <c r="B2" s="4"/>
      <c r="C2" s="3"/>
    </row>
    <row r="3" spans="1:11" ht="16" customHeight="1" x14ac:dyDescent="0.2">
      <c r="A3" s="5" t="s">
        <v>39</v>
      </c>
      <c r="C3" s="5"/>
      <c r="D3" s="6"/>
      <c r="E3" s="7"/>
      <c r="F3" s="8"/>
      <c r="H3" s="9"/>
      <c r="I3" s="9"/>
      <c r="J3" s="9"/>
      <c r="K3" s="51" t="s">
        <v>0</v>
      </c>
    </row>
    <row r="4" spans="1:11" ht="17.25" customHeight="1" x14ac:dyDescent="0.2">
      <c r="A4" s="10"/>
      <c r="B4" s="11"/>
      <c r="C4" s="12" t="s">
        <v>1</v>
      </c>
      <c r="D4" s="12" t="s">
        <v>2</v>
      </c>
      <c r="E4" s="68" t="s">
        <v>3</v>
      </c>
      <c r="F4" s="69"/>
      <c r="G4" s="70" t="s">
        <v>4</v>
      </c>
      <c r="H4" s="71"/>
      <c r="I4" s="72" t="s">
        <v>5</v>
      </c>
      <c r="J4" s="73"/>
      <c r="K4" s="74"/>
    </row>
    <row r="5" spans="1:11" ht="17.25" customHeight="1" x14ac:dyDescent="0.2">
      <c r="A5" s="13" t="s">
        <v>37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11</v>
      </c>
      <c r="J5" s="17" t="s">
        <v>12</v>
      </c>
      <c r="K5" s="17" t="s">
        <v>13</v>
      </c>
    </row>
    <row r="6" spans="1:11" ht="17.25" customHeight="1" x14ac:dyDescent="0.2">
      <c r="A6" s="19"/>
      <c r="B6" s="20"/>
      <c r="C6" s="21" t="s">
        <v>40</v>
      </c>
      <c r="D6" s="21" t="s">
        <v>41</v>
      </c>
      <c r="E6" s="22" t="s">
        <v>14</v>
      </c>
      <c r="F6" s="23"/>
      <c r="G6" s="21" t="s">
        <v>15</v>
      </c>
      <c r="H6" s="24" t="s">
        <v>36</v>
      </c>
      <c r="I6" s="21" t="s">
        <v>16</v>
      </c>
      <c r="J6" s="21" t="s">
        <v>17</v>
      </c>
      <c r="K6" s="23"/>
    </row>
    <row r="7" spans="1:11" ht="24" customHeight="1" x14ac:dyDescent="0.2">
      <c r="A7" s="34" t="s">
        <v>18</v>
      </c>
      <c r="B7" s="35"/>
      <c r="C7" s="36">
        <v>16216359</v>
      </c>
      <c r="D7" s="36">
        <v>15770703</v>
      </c>
      <c r="E7" s="60">
        <f t="shared" ref="E7:E23" si="0">C7-D7</f>
        <v>445656</v>
      </c>
      <c r="F7" s="58">
        <f>(C7/D7-1)*100</f>
        <v>2.8258473956424224</v>
      </c>
      <c r="G7" s="25">
        <v>2305524</v>
      </c>
      <c r="H7" s="25">
        <v>3971810</v>
      </c>
      <c r="I7" s="25">
        <f t="shared" ref="I7:I21" si="1">C7+G7</f>
        <v>18521883</v>
      </c>
      <c r="J7" s="25">
        <f>D7+H7</f>
        <v>19742513</v>
      </c>
      <c r="K7" s="53">
        <f t="shared" ref="K7:K23" si="2">ROUND((I7/J7-1)*100,1)</f>
        <v>-6.2</v>
      </c>
    </row>
    <row r="8" spans="1:11" ht="24" customHeight="1" x14ac:dyDescent="0.2">
      <c r="A8" s="34" t="s">
        <v>19</v>
      </c>
      <c r="B8" s="35"/>
      <c r="C8" s="36">
        <v>9587039</v>
      </c>
      <c r="D8" s="36">
        <v>9443229</v>
      </c>
      <c r="E8" s="61">
        <f t="shared" si="0"/>
        <v>143810</v>
      </c>
      <c r="F8" s="58">
        <f t="shared" ref="F8:F23" si="3">(C8/D8-1)*100</f>
        <v>1.5228901046453469</v>
      </c>
      <c r="G8" s="26">
        <v>405027</v>
      </c>
      <c r="H8" s="26">
        <v>933577</v>
      </c>
      <c r="I8" s="26">
        <f t="shared" si="1"/>
        <v>9992066</v>
      </c>
      <c r="J8" s="26">
        <f t="shared" ref="J8:J21" si="4">D8+H8</f>
        <v>10376806</v>
      </c>
      <c r="K8" s="54">
        <f t="shared" si="2"/>
        <v>-3.7</v>
      </c>
    </row>
    <row r="9" spans="1:11" ht="24" customHeight="1" x14ac:dyDescent="0.2">
      <c r="A9" s="34" t="s">
        <v>20</v>
      </c>
      <c r="B9" s="35"/>
      <c r="C9" s="36">
        <v>2943474</v>
      </c>
      <c r="D9" s="36">
        <v>2989827</v>
      </c>
      <c r="E9" s="61">
        <f t="shared" si="0"/>
        <v>-46353</v>
      </c>
      <c r="F9" s="58">
        <f t="shared" si="3"/>
        <v>-1.550357261473656</v>
      </c>
      <c r="G9" s="26">
        <v>98697</v>
      </c>
      <c r="H9" s="26">
        <v>211807</v>
      </c>
      <c r="I9" s="26">
        <f t="shared" si="1"/>
        <v>3042171</v>
      </c>
      <c r="J9" s="26">
        <f t="shared" si="4"/>
        <v>3201634</v>
      </c>
      <c r="K9" s="54">
        <f t="shared" si="2"/>
        <v>-5</v>
      </c>
    </row>
    <row r="10" spans="1:11" ht="24" customHeight="1" x14ac:dyDescent="0.2">
      <c r="A10" s="34" t="s">
        <v>21</v>
      </c>
      <c r="B10" s="35"/>
      <c r="C10" s="36">
        <v>5779333</v>
      </c>
      <c r="D10" s="36">
        <v>5901419</v>
      </c>
      <c r="E10" s="61">
        <f t="shared" si="0"/>
        <v>-122086</v>
      </c>
      <c r="F10" s="58">
        <f t="shared" si="3"/>
        <v>-2.0687566837738536</v>
      </c>
      <c r="G10" s="26">
        <v>82586</v>
      </c>
      <c r="H10" s="26">
        <v>188144</v>
      </c>
      <c r="I10" s="26">
        <f t="shared" si="1"/>
        <v>5861919</v>
      </c>
      <c r="J10" s="26">
        <f t="shared" si="4"/>
        <v>6089563</v>
      </c>
      <c r="K10" s="54">
        <f t="shared" si="2"/>
        <v>-3.7</v>
      </c>
    </row>
    <row r="11" spans="1:11" ht="24" customHeight="1" x14ac:dyDescent="0.2">
      <c r="A11" s="34" t="s">
        <v>22</v>
      </c>
      <c r="B11" s="35"/>
      <c r="C11" s="36">
        <v>1944474</v>
      </c>
      <c r="D11" s="36">
        <v>1925666</v>
      </c>
      <c r="E11" s="61">
        <f t="shared" si="0"/>
        <v>18808</v>
      </c>
      <c r="F11" s="58">
        <f t="shared" si="3"/>
        <v>0.97670104784526313</v>
      </c>
      <c r="G11" s="26">
        <v>81479</v>
      </c>
      <c r="H11" s="26">
        <v>191066</v>
      </c>
      <c r="I11" s="26">
        <f t="shared" si="1"/>
        <v>2025953</v>
      </c>
      <c r="J11" s="26">
        <f t="shared" si="4"/>
        <v>2116732</v>
      </c>
      <c r="K11" s="54">
        <f t="shared" si="2"/>
        <v>-4.3</v>
      </c>
    </row>
    <row r="12" spans="1:11" ht="24" customHeight="1" x14ac:dyDescent="0.2">
      <c r="A12" s="34" t="s">
        <v>23</v>
      </c>
      <c r="B12" s="35"/>
      <c r="C12" s="36">
        <v>4236896</v>
      </c>
      <c r="D12" s="36">
        <v>4145760</v>
      </c>
      <c r="E12" s="61">
        <f t="shared" si="0"/>
        <v>91136</v>
      </c>
      <c r="F12" s="58">
        <f t="shared" si="3"/>
        <v>2.1982941607811446</v>
      </c>
      <c r="G12" s="26">
        <v>115212</v>
      </c>
      <c r="H12" s="26">
        <v>275900</v>
      </c>
      <c r="I12" s="26">
        <f t="shared" si="1"/>
        <v>4352108</v>
      </c>
      <c r="J12" s="26">
        <f t="shared" si="4"/>
        <v>4421660</v>
      </c>
      <c r="K12" s="54">
        <f t="shared" si="2"/>
        <v>-1.6</v>
      </c>
    </row>
    <row r="13" spans="1:11" ht="24" customHeight="1" x14ac:dyDescent="0.2">
      <c r="A13" s="37" t="s">
        <v>24</v>
      </c>
      <c r="B13" s="35"/>
      <c r="C13" s="36">
        <v>4997703</v>
      </c>
      <c r="D13" s="36">
        <v>5133679</v>
      </c>
      <c r="E13" s="61">
        <f t="shared" si="0"/>
        <v>-135976</v>
      </c>
      <c r="F13" s="58">
        <f t="shared" si="3"/>
        <v>-2.6487047592964053</v>
      </c>
      <c r="G13" s="26">
        <v>110545</v>
      </c>
      <c r="H13" s="26">
        <v>258434</v>
      </c>
      <c r="I13" s="26">
        <f t="shared" si="1"/>
        <v>5108248</v>
      </c>
      <c r="J13" s="26">
        <f t="shared" si="4"/>
        <v>5392113</v>
      </c>
      <c r="K13" s="54">
        <f t="shared" si="2"/>
        <v>-5.3</v>
      </c>
    </row>
    <row r="14" spans="1:11" s="5" customFormat="1" ht="24" customHeight="1" x14ac:dyDescent="0.2">
      <c r="A14" s="34" t="s">
        <v>25</v>
      </c>
      <c r="B14" s="38"/>
      <c r="C14" s="36">
        <v>3411907</v>
      </c>
      <c r="D14" s="36">
        <v>3343648</v>
      </c>
      <c r="E14" s="61">
        <f t="shared" si="0"/>
        <v>68259</v>
      </c>
      <c r="F14" s="58">
        <f t="shared" si="3"/>
        <v>2.0414529280594174</v>
      </c>
      <c r="G14" s="26">
        <v>75906</v>
      </c>
      <c r="H14" s="26">
        <v>168521</v>
      </c>
      <c r="I14" s="26">
        <f t="shared" si="1"/>
        <v>3487813</v>
      </c>
      <c r="J14" s="26">
        <f t="shared" si="4"/>
        <v>3512169</v>
      </c>
      <c r="K14" s="54">
        <f t="shared" si="2"/>
        <v>-0.7</v>
      </c>
    </row>
    <row r="15" spans="1:11" ht="24" customHeight="1" x14ac:dyDescent="0.2">
      <c r="A15" s="34" t="s">
        <v>26</v>
      </c>
      <c r="B15" s="38"/>
      <c r="C15" s="36">
        <v>12857165</v>
      </c>
      <c r="D15" s="36">
        <v>12944343</v>
      </c>
      <c r="E15" s="61">
        <f t="shared" si="0"/>
        <v>-87178</v>
      </c>
      <c r="F15" s="58">
        <f>(C15/D15-1)*100</f>
        <v>-0.67348338961660259</v>
      </c>
      <c r="G15" s="26">
        <v>111527</v>
      </c>
      <c r="H15" s="26">
        <v>252948</v>
      </c>
      <c r="I15" s="26">
        <f t="shared" si="1"/>
        <v>12968692</v>
      </c>
      <c r="J15" s="26">
        <f t="shared" si="4"/>
        <v>13197291</v>
      </c>
      <c r="K15" s="54">
        <f t="shared" si="2"/>
        <v>-1.7</v>
      </c>
    </row>
    <row r="16" spans="1:11" ht="24" customHeight="1" x14ac:dyDescent="0.2">
      <c r="A16" s="39" t="s">
        <v>27</v>
      </c>
      <c r="B16" s="40"/>
      <c r="C16" s="41">
        <v>7914792</v>
      </c>
      <c r="D16" s="41">
        <v>7573418</v>
      </c>
      <c r="E16" s="62">
        <f t="shared" si="0"/>
        <v>341374</v>
      </c>
      <c r="F16" s="59">
        <f t="shared" si="3"/>
        <v>4.5075288330843399</v>
      </c>
      <c r="G16" s="28">
        <v>242442</v>
      </c>
      <c r="H16" s="28">
        <v>504113</v>
      </c>
      <c r="I16" s="28">
        <f t="shared" si="1"/>
        <v>8157234</v>
      </c>
      <c r="J16" s="28">
        <f t="shared" si="4"/>
        <v>8077531</v>
      </c>
      <c r="K16" s="55">
        <f t="shared" si="2"/>
        <v>1</v>
      </c>
    </row>
    <row r="17" spans="1:11" ht="24" customHeight="1" x14ac:dyDescent="0.2">
      <c r="A17" s="34" t="s">
        <v>28</v>
      </c>
      <c r="B17" s="35"/>
      <c r="C17" s="36">
        <v>875283</v>
      </c>
      <c r="D17" s="36">
        <v>788697</v>
      </c>
      <c r="E17" s="63">
        <f t="shared" si="0"/>
        <v>86586</v>
      </c>
      <c r="F17" s="58">
        <f t="shared" si="3"/>
        <v>10.978360511070795</v>
      </c>
      <c r="G17" s="26">
        <v>7827</v>
      </c>
      <c r="H17" s="26">
        <v>15551</v>
      </c>
      <c r="I17" s="26">
        <f t="shared" si="1"/>
        <v>883110</v>
      </c>
      <c r="J17" s="26">
        <f t="shared" si="4"/>
        <v>804248</v>
      </c>
      <c r="K17" s="54">
        <f t="shared" si="2"/>
        <v>9.8000000000000007</v>
      </c>
    </row>
    <row r="18" spans="1:11" ht="24" customHeight="1" x14ac:dyDescent="0.2">
      <c r="A18" s="34" t="s">
        <v>29</v>
      </c>
      <c r="B18" s="35"/>
      <c r="C18" s="36">
        <v>3135463</v>
      </c>
      <c r="D18" s="36">
        <v>3134347</v>
      </c>
      <c r="E18" s="63">
        <f t="shared" si="0"/>
        <v>1116</v>
      </c>
      <c r="F18" s="58">
        <f t="shared" si="3"/>
        <v>3.560550251775485E-2</v>
      </c>
      <c r="G18" s="26">
        <v>41021</v>
      </c>
      <c r="H18" s="26">
        <v>96361</v>
      </c>
      <c r="I18" s="26">
        <f t="shared" si="1"/>
        <v>3176484</v>
      </c>
      <c r="J18" s="26">
        <f t="shared" si="4"/>
        <v>3230708</v>
      </c>
      <c r="K18" s="54">
        <f t="shared" si="2"/>
        <v>-1.7</v>
      </c>
    </row>
    <row r="19" spans="1:11" ht="24" customHeight="1" x14ac:dyDescent="0.2">
      <c r="A19" s="39" t="s">
        <v>30</v>
      </c>
      <c r="B19" s="42"/>
      <c r="C19" s="41">
        <v>3701379</v>
      </c>
      <c r="D19" s="41">
        <v>3625486</v>
      </c>
      <c r="E19" s="64">
        <f t="shared" si="0"/>
        <v>75893</v>
      </c>
      <c r="F19" s="59">
        <f t="shared" si="3"/>
        <v>2.0933193508401393</v>
      </c>
      <c r="G19" s="28">
        <v>52901</v>
      </c>
      <c r="H19" s="28">
        <v>116747</v>
      </c>
      <c r="I19" s="28">
        <f t="shared" si="1"/>
        <v>3754280</v>
      </c>
      <c r="J19" s="28">
        <f t="shared" si="4"/>
        <v>3742233</v>
      </c>
      <c r="K19" s="55">
        <f t="shared" si="2"/>
        <v>0.3</v>
      </c>
    </row>
    <row r="20" spans="1:11" ht="24" customHeight="1" x14ac:dyDescent="0.2">
      <c r="A20" s="34" t="s">
        <v>31</v>
      </c>
      <c r="B20" s="35"/>
      <c r="C20" s="36">
        <v>3058474</v>
      </c>
      <c r="D20" s="36">
        <v>2935535</v>
      </c>
      <c r="E20" s="63">
        <f t="shared" si="0"/>
        <v>122939</v>
      </c>
      <c r="F20" s="58">
        <f t="shared" si="3"/>
        <v>4.1879589240121584</v>
      </c>
      <c r="G20" s="26">
        <v>56209</v>
      </c>
      <c r="H20" s="26">
        <v>125183</v>
      </c>
      <c r="I20" s="26">
        <f t="shared" si="1"/>
        <v>3114683</v>
      </c>
      <c r="J20" s="26">
        <f t="shared" si="4"/>
        <v>3060718</v>
      </c>
      <c r="K20" s="54">
        <f t="shared" si="2"/>
        <v>1.8</v>
      </c>
    </row>
    <row r="21" spans="1:11" ht="24" customHeight="1" thickBot="1" x14ac:dyDescent="0.25">
      <c r="A21" s="34" t="s">
        <v>32</v>
      </c>
      <c r="B21" s="35"/>
      <c r="C21" s="36">
        <v>3220252</v>
      </c>
      <c r="D21" s="36">
        <v>3076677</v>
      </c>
      <c r="E21" s="63">
        <f t="shared" si="0"/>
        <v>143575</v>
      </c>
      <c r="F21" s="58">
        <f t="shared" si="3"/>
        <v>4.6665607081926463</v>
      </c>
      <c r="G21" s="26">
        <v>30215</v>
      </c>
      <c r="H21" s="26">
        <v>63744</v>
      </c>
      <c r="I21" s="26">
        <f t="shared" si="1"/>
        <v>3250467</v>
      </c>
      <c r="J21" s="26">
        <f t="shared" si="4"/>
        <v>3140421</v>
      </c>
      <c r="K21" s="54">
        <f t="shared" si="2"/>
        <v>3.5</v>
      </c>
    </row>
    <row r="22" spans="1:11" ht="24" customHeight="1" thickTop="1" x14ac:dyDescent="0.2">
      <c r="A22" s="43" t="s">
        <v>33</v>
      </c>
      <c r="B22" s="44"/>
      <c r="C22" s="29">
        <f>SUM(C7:C16)</f>
        <v>69889142</v>
      </c>
      <c r="D22" s="29">
        <f>SUM(D7:D16)</f>
        <v>69171692</v>
      </c>
      <c r="E22" s="65">
        <f t="shared" si="0"/>
        <v>717450</v>
      </c>
      <c r="F22" s="56">
        <f t="shared" si="3"/>
        <v>1.0372017501032005</v>
      </c>
      <c r="G22" s="29">
        <f>SUM(G7:G16)</f>
        <v>3628945</v>
      </c>
      <c r="H22" s="29">
        <f>SUM(H7:H16)</f>
        <v>6956320</v>
      </c>
      <c r="I22" s="29">
        <f>SUM(I7:I16)</f>
        <v>73518087</v>
      </c>
      <c r="J22" s="29">
        <f>SUM(J7:J16)</f>
        <v>76128012</v>
      </c>
      <c r="K22" s="56">
        <f t="shared" si="2"/>
        <v>-3.4</v>
      </c>
    </row>
    <row r="23" spans="1:11" ht="24" customHeight="1" x14ac:dyDescent="0.2">
      <c r="A23" s="45" t="s">
        <v>34</v>
      </c>
      <c r="B23" s="46"/>
      <c r="C23" s="30">
        <f>SUM(C17:C21)</f>
        <v>13990851</v>
      </c>
      <c r="D23" s="30">
        <f>SUM(D17:D21)</f>
        <v>13560742</v>
      </c>
      <c r="E23" s="66">
        <f t="shared" si="0"/>
        <v>430109</v>
      </c>
      <c r="F23" s="57">
        <f t="shared" si="3"/>
        <v>3.1717217243717233</v>
      </c>
      <c r="G23" s="30">
        <f>SUM(G17:G21)</f>
        <v>188173</v>
      </c>
      <c r="H23" s="30">
        <f>SUM(H17:H21)</f>
        <v>417586</v>
      </c>
      <c r="I23" s="30">
        <f>C23+G23</f>
        <v>14179024</v>
      </c>
      <c r="J23" s="30">
        <f>D23+H23</f>
        <v>13978328</v>
      </c>
      <c r="K23" s="57">
        <f t="shared" si="2"/>
        <v>1.4</v>
      </c>
    </row>
    <row r="24" spans="1:11" ht="24" customHeight="1" x14ac:dyDescent="0.2">
      <c r="A24" s="47"/>
      <c r="B24" s="48"/>
      <c r="C24" s="26"/>
      <c r="D24" s="26"/>
      <c r="E24" s="31"/>
      <c r="F24" s="27"/>
      <c r="G24" s="26"/>
      <c r="H24" s="26"/>
      <c r="I24" s="26"/>
      <c r="J24" s="26"/>
      <c r="K24" s="27"/>
    </row>
    <row r="25" spans="1:11" ht="24" customHeight="1" x14ac:dyDescent="0.2">
      <c r="A25" s="34" t="s">
        <v>35</v>
      </c>
      <c r="B25" s="38"/>
      <c r="C25" s="26">
        <f>SUM(C7:C21)</f>
        <v>83879993</v>
      </c>
      <c r="D25" s="26">
        <f>SUM(D7:D21)</f>
        <v>82732434</v>
      </c>
      <c r="E25" s="67">
        <f>SUM(E7:E21)</f>
        <v>1147559</v>
      </c>
      <c r="F25" s="54">
        <f>(C25/D25-1)*100</f>
        <v>1.3870726926757726</v>
      </c>
      <c r="G25" s="26">
        <f>SUM(G7:G21)</f>
        <v>3817118</v>
      </c>
      <c r="H25" s="26">
        <f>SUM(H7:H21)</f>
        <v>7373906</v>
      </c>
      <c r="I25" s="26">
        <f>SUM(I7:I21)</f>
        <v>87697111</v>
      </c>
      <c r="J25" s="26">
        <f>SUM(J7:J21)</f>
        <v>90106340</v>
      </c>
      <c r="K25" s="54">
        <f>ROUND((I25/J25-1)*100,1)</f>
        <v>-2.7</v>
      </c>
    </row>
    <row r="26" spans="1:11" ht="24" customHeight="1" x14ac:dyDescent="0.2">
      <c r="A26" s="49"/>
      <c r="B26" s="50"/>
      <c r="C26" s="28"/>
      <c r="D26" s="28"/>
      <c r="E26" s="32"/>
      <c r="F26" s="33"/>
      <c r="G26" s="28"/>
      <c r="H26" s="28"/>
      <c r="I26" s="28"/>
      <c r="J26" s="28"/>
      <c r="K26" s="28"/>
    </row>
    <row r="27" spans="1:11" ht="16" customHeight="1" x14ac:dyDescent="0.2">
      <c r="A27" s="5"/>
      <c r="C27" s="5"/>
      <c r="D27" s="5"/>
      <c r="E27" s="5"/>
      <c r="F27" s="5"/>
    </row>
  </sheetData>
  <mergeCells count="3">
    <mergeCell ref="E4:F4"/>
    <mergeCell ref="G4:H4"/>
    <mergeCell ref="I4:K4"/>
  </mergeCells>
  <phoneticPr fontId="1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05当初決定</vt:lpstr>
      <vt:lpstr>05変更決定</vt:lpstr>
      <vt:lpstr>'05変更決定'!Print_Area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税政係</dc:creator>
  <cp:lastModifiedBy>長濱　健仁</cp:lastModifiedBy>
  <cp:lastPrinted>2023-08-08T08:07:18Z</cp:lastPrinted>
  <dcterms:created xsi:type="dcterms:W3CDTF">2006-12-11T05:43:46Z</dcterms:created>
  <dcterms:modified xsi:type="dcterms:W3CDTF">2024-12-26T01:56:28Z</dcterms:modified>
</cp:coreProperties>
</file>