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市町村支援課\税政担当\交付税\決定関係③（事案報告・ＨＰ・報道発表）\ホームページ\R06\変更後\"/>
    </mc:Choice>
  </mc:AlternateContent>
  <xr:revisionPtr revIDLastSave="0" documentId="13_ncr:1_{B10645B9-029D-4112-B75F-6246CD22D8E3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06当初決定" sheetId="2" r:id="rId1"/>
    <sheet name="06変更決定" sheetId="3" r:id="rId2"/>
  </sheets>
  <definedNames>
    <definedName name="_xlnm.Print_Area" localSheetId="0">'06当初決定'!$A$1:$K$27</definedName>
    <definedName name="_xlnm.Print_Area" localSheetId="1">'06変更決定'!$A$1:$K$27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" l="1"/>
  <c r="I7" i="3"/>
  <c r="H25" i="3" l="1"/>
  <c r="G25" i="3"/>
  <c r="D25" i="3"/>
  <c r="C25" i="3"/>
  <c r="J23" i="3"/>
  <c r="I23" i="3"/>
  <c r="K23" i="3" s="1"/>
  <c r="H23" i="3"/>
  <c r="G23" i="3"/>
  <c r="D23" i="3"/>
  <c r="C23" i="3"/>
  <c r="H22" i="3"/>
  <c r="G22" i="3"/>
  <c r="D22" i="3"/>
  <c r="C22" i="3"/>
  <c r="E22" i="3" s="1"/>
  <c r="J21" i="3"/>
  <c r="I21" i="3"/>
  <c r="F21" i="3"/>
  <c r="E21" i="3"/>
  <c r="J20" i="3"/>
  <c r="I20" i="3"/>
  <c r="F20" i="3"/>
  <c r="E20" i="3"/>
  <c r="J19" i="3"/>
  <c r="I19" i="3"/>
  <c r="K19" i="3" s="1"/>
  <c r="F19" i="3"/>
  <c r="E19" i="3"/>
  <c r="J18" i="3"/>
  <c r="I18" i="3"/>
  <c r="F18" i="3"/>
  <c r="E18" i="3"/>
  <c r="J17" i="3"/>
  <c r="I17" i="3"/>
  <c r="F17" i="3"/>
  <c r="E17" i="3"/>
  <c r="J16" i="3"/>
  <c r="I16" i="3"/>
  <c r="K16" i="3" s="1"/>
  <c r="F16" i="3"/>
  <c r="E16" i="3"/>
  <c r="J15" i="3"/>
  <c r="I15" i="3"/>
  <c r="K15" i="3" s="1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K11" i="3" s="1"/>
  <c r="F11" i="3"/>
  <c r="E11" i="3"/>
  <c r="J10" i="3"/>
  <c r="I10" i="3"/>
  <c r="F10" i="3"/>
  <c r="E10" i="3"/>
  <c r="J9" i="3"/>
  <c r="I9" i="3"/>
  <c r="F9" i="3"/>
  <c r="E9" i="3"/>
  <c r="J8" i="3"/>
  <c r="I8" i="3"/>
  <c r="K8" i="3" s="1"/>
  <c r="F8" i="3"/>
  <c r="E8" i="3"/>
  <c r="J25" i="3"/>
  <c r="K7" i="3"/>
  <c r="F7" i="3"/>
  <c r="E7" i="3"/>
  <c r="G22" i="2"/>
  <c r="F22" i="3" l="1"/>
  <c r="K10" i="3"/>
  <c r="K14" i="3"/>
  <c r="K18" i="3"/>
  <c r="F25" i="3"/>
  <c r="F23" i="3"/>
  <c r="K9" i="3"/>
  <c r="K13" i="3"/>
  <c r="K17" i="3"/>
  <c r="K21" i="3"/>
  <c r="K12" i="3"/>
  <c r="E23" i="3"/>
  <c r="E25" i="3"/>
  <c r="K20" i="3"/>
  <c r="I22" i="3"/>
  <c r="J22" i="3"/>
  <c r="I25" i="3"/>
  <c r="K25" i="3" s="1"/>
  <c r="J7" i="2"/>
  <c r="F15" i="2"/>
  <c r="F21" i="2"/>
  <c r="F20" i="2"/>
  <c r="F19" i="2"/>
  <c r="F18" i="2"/>
  <c r="F17" i="2"/>
  <c r="F16" i="2"/>
  <c r="F14" i="2"/>
  <c r="F13" i="2"/>
  <c r="F12" i="2"/>
  <c r="F11" i="2"/>
  <c r="F10" i="2"/>
  <c r="F9" i="2"/>
  <c r="F8" i="2"/>
  <c r="F7" i="2"/>
  <c r="K22" i="3" l="1"/>
  <c r="E7" i="2"/>
  <c r="I7" i="2"/>
  <c r="E8" i="2"/>
  <c r="I8" i="2"/>
  <c r="J8" i="2"/>
  <c r="E9" i="2"/>
  <c r="I9" i="2"/>
  <c r="J9" i="2"/>
  <c r="E10" i="2"/>
  <c r="I10" i="2"/>
  <c r="J10" i="2"/>
  <c r="E11" i="2"/>
  <c r="I11" i="2"/>
  <c r="J11" i="2"/>
  <c r="E12" i="2"/>
  <c r="I12" i="2"/>
  <c r="J12" i="2"/>
  <c r="E13" i="2"/>
  <c r="I13" i="2"/>
  <c r="J13" i="2"/>
  <c r="E14" i="2"/>
  <c r="I14" i="2"/>
  <c r="J14" i="2"/>
  <c r="E15" i="2"/>
  <c r="I15" i="2"/>
  <c r="J15" i="2"/>
  <c r="E16" i="2"/>
  <c r="I16" i="2"/>
  <c r="J16" i="2"/>
  <c r="E17" i="2"/>
  <c r="I17" i="2"/>
  <c r="J17" i="2"/>
  <c r="E18" i="2"/>
  <c r="I18" i="2"/>
  <c r="J18" i="2"/>
  <c r="E19" i="2"/>
  <c r="I19" i="2"/>
  <c r="J19" i="2"/>
  <c r="E20" i="2"/>
  <c r="I20" i="2"/>
  <c r="J20" i="2"/>
  <c r="E21" i="2"/>
  <c r="I21" i="2"/>
  <c r="J21" i="2"/>
  <c r="C22" i="2"/>
  <c r="D22" i="2"/>
  <c r="H22" i="2"/>
  <c r="C23" i="2"/>
  <c r="F23" i="2" s="1"/>
  <c r="D23" i="2"/>
  <c r="G23" i="2"/>
  <c r="H23" i="2"/>
  <c r="C25" i="2"/>
  <c r="D25" i="2"/>
  <c r="G25" i="2"/>
  <c r="H25" i="2"/>
  <c r="F25" i="2" l="1"/>
  <c r="F22" i="2"/>
  <c r="K19" i="2"/>
  <c r="K10" i="2"/>
  <c r="K14" i="2"/>
  <c r="J22" i="2"/>
  <c r="K7" i="2"/>
  <c r="J23" i="2"/>
  <c r="K11" i="2"/>
  <c r="K18" i="2"/>
  <c r="E23" i="2"/>
  <c r="K9" i="2"/>
  <c r="K8" i="2"/>
  <c r="I22" i="2"/>
  <c r="K22" i="2" s="1"/>
  <c r="K16" i="2"/>
  <c r="K12" i="2"/>
  <c r="K17" i="2"/>
  <c r="K15" i="2"/>
  <c r="K13" i="2"/>
  <c r="I23" i="2"/>
  <c r="E22" i="2"/>
  <c r="K21" i="2"/>
  <c r="K20" i="2"/>
  <c r="I25" i="2"/>
  <c r="E25" i="2"/>
  <c r="J25" i="2"/>
  <c r="K23" i="2" l="1"/>
  <c r="K25" i="2"/>
</calcChain>
</file>

<file path=xl/sharedStrings.xml><?xml version="1.0" encoding="utf-8"?>
<sst xmlns="http://schemas.openxmlformats.org/spreadsheetml/2006/main" count="86" uniqueCount="45">
  <si>
    <t xml:space="preserve">                                    （単位：千円、％）</t>
  </si>
  <si>
    <t>本年度</t>
    <rPh sb="0" eb="1">
      <t>ホン</t>
    </rPh>
    <phoneticPr fontId="1"/>
  </si>
  <si>
    <t>前年度</t>
    <rPh sb="0" eb="1">
      <t>ゼン</t>
    </rPh>
    <phoneticPr fontId="1"/>
  </si>
  <si>
    <t>対前年度増減</t>
  </si>
  <si>
    <t>臨時財政対策債発行可能額</t>
  </si>
  <si>
    <t>参考</t>
  </si>
  <si>
    <t>決定額</t>
    <rPh sb="0" eb="2">
      <t>ケッテイ</t>
    </rPh>
    <phoneticPr fontId="1"/>
  </si>
  <si>
    <t>増減額</t>
  </si>
  <si>
    <t>増減率①</t>
  </si>
  <si>
    <t>本年度</t>
  </si>
  <si>
    <t>前年度</t>
  </si>
  <si>
    <t>（Ｂ＋Ｅ）</t>
  </si>
  <si>
    <t>増減率②</t>
  </si>
  <si>
    <t>　　Ｄ</t>
  </si>
  <si>
    <t>Ｆ</t>
  </si>
  <si>
    <t>Ｇ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</si>
  <si>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</si>
  <si>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</si>
  <si>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</si>
  <si>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</si>
  <si>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</si>
  <si>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</si>
  <si>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</si>
  <si>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</si>
  <si>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  <rPh sb="0" eb="2">
      <t>ナント</t>
    </rPh>
    <phoneticPr fontId="1"/>
  </si>
  <si>
    <t>射水市</t>
    <rPh sb="0" eb="3">
      <t>イミズシ</t>
    </rPh>
    <phoneticPr fontId="1"/>
  </si>
  <si>
    <t>舟橋村</t>
  </si>
  <si>
    <t>上市町</t>
  </si>
  <si>
    <t>立山町</t>
  </si>
  <si>
    <t>入善町</t>
  </si>
  <si>
    <t>朝日町</t>
  </si>
  <si>
    <t>市計</t>
  </si>
  <si>
    <t>町村計</t>
  </si>
  <si>
    <t>合  計</t>
  </si>
  <si>
    <t>Ｅ</t>
    <phoneticPr fontId="1"/>
  </si>
  <si>
    <t xml:space="preserve"> （当初）　Ｂ</t>
    <rPh sb="2" eb="4">
      <t>トウショ</t>
    </rPh>
    <phoneticPr fontId="1"/>
  </si>
  <si>
    <t>市町村名</t>
    <rPh sb="3" eb="4">
      <t>メイ</t>
    </rPh>
    <phoneticPr fontId="1"/>
  </si>
  <si>
    <t>令和６年度　普通交付税決定額</t>
    <rPh sb="0" eb="2">
      <t>レイワ</t>
    </rPh>
    <phoneticPr fontId="1"/>
  </si>
  <si>
    <t>（令和６年 ７ 月 23 日決定）</t>
    <rPh sb="1" eb="3">
      <t>レイワ</t>
    </rPh>
    <rPh sb="4" eb="5">
      <t>ネン</t>
    </rPh>
    <rPh sb="5" eb="6">
      <t>ヘイネン</t>
    </rPh>
    <rPh sb="8" eb="9">
      <t>ガツ</t>
    </rPh>
    <rPh sb="13" eb="14">
      <t>ニチ</t>
    </rPh>
    <rPh sb="14" eb="16">
      <t>ケッテイ</t>
    </rPh>
    <phoneticPr fontId="1"/>
  </si>
  <si>
    <t>　Ａ</t>
    <phoneticPr fontId="1"/>
  </si>
  <si>
    <t>（Ａ＋Ｄ）</t>
    <phoneticPr fontId="1"/>
  </si>
  <si>
    <t>（Ａ-Ｂ）   Ｃ</t>
    <phoneticPr fontId="1"/>
  </si>
  <si>
    <t xml:space="preserve"> （再算定）　Ｂ</t>
    <rPh sb="2" eb="5">
      <t>サイサンテイ</t>
    </rPh>
    <phoneticPr fontId="1"/>
  </si>
  <si>
    <t xml:space="preserve"> （再算定）　Ａ</t>
    <phoneticPr fontId="1"/>
  </si>
  <si>
    <t>（令和６年 12 月 24 日決定）</t>
    <rPh sb="1" eb="3">
      <t>レイワ</t>
    </rPh>
    <rPh sb="4" eb="5">
      <t>ネン</t>
    </rPh>
    <rPh sb="5" eb="6">
      <t>ヘイネン</t>
    </rPh>
    <rPh sb="9" eb="10">
      <t>ガツ</t>
    </rPh>
    <rPh sb="14" eb="15">
      <t>ニチ</t>
    </rPh>
    <rPh sb="15" eb="17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</si>
</sst>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△ &quot;#,##0.0"/>
    <numFmt numFmtId="177" formatCode="#,##0;&quot;△ &quot;#,##0"/>
    <numFmt numFmtId="178" formatCode="#,##0.0;&quot;▲ &quot;#,##0.0"/>
    <numFmt numFmtId="179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quotePrefix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Alignment="1">
      <alignment horizontal="left" indent="3"/>
    </xf>
    <xf numFmtId="0" fontId="3" fillId="0" borderId="2" xfId="0" applyFont="1" applyBorder="1"/>
    <xf numFmtId="0" fontId="3" fillId="0" borderId="3" xfId="0" applyFont="1" applyBorder="1"/>
    <xf numFmtId="0" fontId="3" fillId="0" borderId="4" xfId="0" quotePrefix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shrinkToFit="1"/>
    </xf>
    <xf numFmtId="0" fontId="5" fillId="0" borderId="7" xfId="0" applyFont="1" applyBorder="1" applyAlignment="1" applyProtection="1">
      <alignment horizontal="center" shrinkToFi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 applyProtection="1">
      <alignment horizontal="right"/>
    </xf>
    <xf numFmtId="0" fontId="3" fillId="0" borderId="8" xfId="0" quotePrefix="1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right"/>
    </xf>
    <xf numFmtId="37" fontId="3" fillId="0" borderId="4" xfId="0" applyNumberFormat="1" applyFont="1" applyBorder="1" applyProtection="1"/>
    <xf numFmtId="37" fontId="3" fillId="0" borderId="7" xfId="0" applyNumberFormat="1" applyFont="1" applyBorder="1" applyProtection="1"/>
    <xf numFmtId="176" fontId="3" fillId="0" borderId="7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1" applyNumberFormat="1" applyFont="1" applyBorder="1" applyProtection="1"/>
    <xf numFmtId="37" fontId="3" fillId="0" borderId="12" xfId="0" applyNumberFormat="1" applyFont="1" applyBorder="1" applyProtection="1"/>
    <xf numFmtId="177" fontId="3" fillId="0" borderId="5" xfId="0" applyNumberFormat="1" applyFont="1" applyBorder="1" applyProtection="1"/>
    <xf numFmtId="37" fontId="3" fillId="0" borderId="8" xfId="0" applyNumberFormat="1" applyFont="1" applyBorder="1" applyProtection="1"/>
    <xf numFmtId="9" fontId="3" fillId="0" borderId="10" xfId="0" applyNumberFormat="1" applyFont="1" applyBorder="1" applyProtection="1"/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37" fontId="3" fillId="0" borderId="7" xfId="1" applyNumberFormat="1" applyFont="1" applyBorder="1" applyProtection="1"/>
    <xf numFmtId="0" fontId="3" fillId="0" borderId="5" xfId="0" quotePrefix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7" fontId="3" fillId="0" borderId="10" xfId="1" applyNumberFormat="1" applyFont="1" applyBorder="1" applyProtection="1"/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78" fontId="3" fillId="0" borderId="4" xfId="0" applyNumberFormat="1" applyFont="1" applyBorder="1" applyProtection="1"/>
    <xf numFmtId="178" fontId="3" fillId="0" borderId="7" xfId="0" applyNumberFormat="1" applyFont="1" applyBorder="1" applyProtection="1"/>
    <xf numFmtId="178" fontId="3" fillId="0" borderId="10" xfId="0" applyNumberFormat="1" applyFont="1" applyBorder="1" applyProtection="1"/>
    <xf numFmtId="178" fontId="3" fillId="0" borderId="11" xfId="0" applyNumberFormat="1" applyFont="1" applyBorder="1" applyProtection="1"/>
    <xf numFmtId="178" fontId="3" fillId="0" borderId="12" xfId="0" applyNumberFormat="1" applyFont="1" applyBorder="1" applyProtection="1"/>
    <xf numFmtId="178" fontId="3" fillId="0" borderId="6" xfId="0" applyNumberFormat="1" applyFont="1" applyBorder="1" applyProtection="1"/>
    <xf numFmtId="178" fontId="3" fillId="0" borderId="9" xfId="0" applyNumberFormat="1" applyFont="1" applyBorder="1" applyProtection="1"/>
    <xf numFmtId="179" fontId="3" fillId="0" borderId="4" xfId="0" applyNumberFormat="1" applyFont="1" applyBorder="1" applyProtection="1"/>
    <xf numFmtId="179" fontId="3" fillId="0" borderId="7" xfId="0" applyNumberFormat="1" applyFont="1" applyBorder="1" applyProtection="1"/>
    <xf numFmtId="179" fontId="3" fillId="0" borderId="10" xfId="0" applyNumberFormat="1" applyFont="1" applyBorder="1" applyProtection="1"/>
    <xf numFmtId="179" fontId="3" fillId="0" borderId="6" xfId="0" applyNumberFormat="1" applyFont="1" applyBorder="1" applyProtection="1"/>
    <xf numFmtId="179" fontId="3" fillId="0" borderId="11" xfId="0" applyNumberFormat="1" applyFont="1" applyBorder="1" applyProtection="1"/>
    <xf numFmtId="179" fontId="3" fillId="0" borderId="12" xfId="0" applyNumberFormat="1" applyFont="1" applyBorder="1" applyProtection="1"/>
    <xf numFmtId="179" fontId="3" fillId="0" borderId="5" xfId="0" applyNumberFormat="1" applyFont="1" applyBorder="1" applyProtection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</cellXfs>
  <cellStyles count="2">
    <cellStyle name="標準" xfId="0" builtinId="0"/>
    <cellStyle name="標準_決定通知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view="pageBreakPreview" zoomScaleNormal="90" zoomScaleSheetLayoutView="100" workbookViewId="0"/>
  </sheetViews>
  <sheetFormatPr defaultColWidth="13.36328125" defaultRowHeight="16" customHeight="1" x14ac:dyDescent="0.2"/>
  <cols>
    <col min="1" max="1" width="7.6328125" style="2" customWidth="1"/>
    <col min="2" max="2" width="3.36328125" style="5" customWidth="1"/>
    <col min="3" max="4" width="9.7265625" style="2" customWidth="1"/>
    <col min="5" max="5" width="10.453125" style="2" bestFit="1" customWidth="1"/>
    <col min="6" max="6" width="6.453125" style="2" customWidth="1"/>
    <col min="7" max="8" width="9" style="2" customWidth="1"/>
    <col min="9" max="10" width="9.7265625" style="2" customWidth="1"/>
    <col min="11" max="11" width="7.26953125" style="2" customWidth="1"/>
    <col min="12" max="12" width="2.453125" style="2" customWidth="1"/>
    <col min="13" max="16384" width="13.36328125" style="2"/>
  </cols>
  <sheetData>
    <row r="1" spans="1:11" ht="16" customHeight="1" x14ac:dyDescent="0.2">
      <c r="A1" s="51" t="s">
        <v>37</v>
      </c>
      <c r="B1" s="1"/>
    </row>
    <row r="2" spans="1:11" ht="16" customHeight="1" x14ac:dyDescent="0.2">
      <c r="A2" s="3"/>
      <c r="B2" s="4"/>
      <c r="C2" s="3"/>
    </row>
    <row r="3" spans="1:11" ht="16" customHeight="1" x14ac:dyDescent="0.2">
      <c r="A3" s="5" t="s">
        <v>38</v>
      </c>
      <c r="C3" s="5"/>
      <c r="D3" s="6"/>
      <c r="E3" s="7"/>
      <c r="F3" s="8"/>
      <c r="H3" s="9"/>
      <c r="I3" s="9"/>
      <c r="J3" s="9"/>
      <c r="K3" s="50" t="s">
        <v>0</v>
      </c>
    </row>
    <row r="4" spans="1:11" ht="17.25" customHeight="1" x14ac:dyDescent="0.2">
      <c r="A4" s="10"/>
      <c r="B4" s="11"/>
      <c r="C4" s="12" t="s">
        <v>1</v>
      </c>
      <c r="D4" s="12" t="s">
        <v>2</v>
      </c>
      <c r="E4" s="66" t="s">
        <v>3</v>
      </c>
      <c r="F4" s="67"/>
      <c r="G4" s="68" t="s">
        <v>4</v>
      </c>
      <c r="H4" s="69"/>
      <c r="I4" s="70" t="s">
        <v>5</v>
      </c>
      <c r="J4" s="71"/>
      <c r="K4" s="72"/>
    </row>
    <row r="5" spans="1:11" ht="17.25" customHeight="1" x14ac:dyDescent="0.2">
      <c r="A5" s="13" t="s">
        <v>36</v>
      </c>
      <c r="B5" s="14"/>
      <c r="C5" s="15" t="s">
        <v>6</v>
      </c>
      <c r="D5" s="15" t="s">
        <v>6</v>
      </c>
      <c r="E5" s="16" t="s">
        <v>7</v>
      </c>
      <c r="F5" s="17" t="s">
        <v>8</v>
      </c>
      <c r="G5" s="18" t="s">
        <v>9</v>
      </c>
      <c r="H5" s="18" t="s">
        <v>10</v>
      </c>
      <c r="I5" s="17" t="s">
        <v>40</v>
      </c>
      <c r="J5" s="17" t="s">
        <v>11</v>
      </c>
      <c r="K5" s="17" t="s">
        <v>12</v>
      </c>
    </row>
    <row r="6" spans="1:11" ht="17.25" customHeight="1" x14ac:dyDescent="0.2">
      <c r="A6" s="19"/>
      <c r="B6" s="20"/>
      <c r="C6" s="21" t="s">
        <v>39</v>
      </c>
      <c r="D6" s="21" t="s">
        <v>35</v>
      </c>
      <c r="E6" s="22" t="s">
        <v>41</v>
      </c>
      <c r="F6" s="23"/>
      <c r="G6" s="21" t="s">
        <v>13</v>
      </c>
      <c r="H6" s="24" t="s">
        <v>34</v>
      </c>
      <c r="I6" s="21" t="s">
        <v>14</v>
      </c>
      <c r="J6" s="21" t="s">
        <v>15</v>
      </c>
      <c r="K6" s="23"/>
    </row>
    <row r="7" spans="1:11" ht="24" customHeight="1" x14ac:dyDescent="0.2">
      <c r="A7" s="34" t="s">
        <v>16</v>
      </c>
      <c r="B7" s="35"/>
      <c r="C7" s="36">
        <v>17391478</v>
      </c>
      <c r="D7" s="36">
        <v>15343381</v>
      </c>
      <c r="E7" s="59">
        <f t="shared" ref="E7:E23" si="0">C7-D7</f>
        <v>2048097</v>
      </c>
      <c r="F7" s="57">
        <f>(C7/D7-1)*100</f>
        <v>13.348407368623638</v>
      </c>
      <c r="G7" s="25">
        <v>1189088</v>
      </c>
      <c r="H7" s="25">
        <v>2305524</v>
      </c>
      <c r="I7" s="25">
        <f t="shared" ref="I7:I21" si="1">C7+G7</f>
        <v>18580566</v>
      </c>
      <c r="J7" s="25">
        <f>D7+H7</f>
        <v>17648905</v>
      </c>
      <c r="K7" s="52">
        <f t="shared" ref="K7:K23" si="2">ROUND((I7/J7-1)*100,1)</f>
        <v>5.3</v>
      </c>
    </row>
    <row r="8" spans="1:11" ht="24" customHeight="1" x14ac:dyDescent="0.2">
      <c r="A8" s="34" t="s">
        <v>17</v>
      </c>
      <c r="B8" s="35"/>
      <c r="C8" s="36">
        <v>9463275</v>
      </c>
      <c r="D8" s="36">
        <v>9205061</v>
      </c>
      <c r="E8" s="60">
        <f t="shared" si="0"/>
        <v>258214</v>
      </c>
      <c r="F8" s="57">
        <f t="shared" ref="F8:F23" si="3">(C8/D8-1)*100</f>
        <v>2.8051307862055452</v>
      </c>
      <c r="G8" s="26">
        <v>189851</v>
      </c>
      <c r="H8" s="26">
        <v>405027</v>
      </c>
      <c r="I8" s="26">
        <f t="shared" si="1"/>
        <v>9653126</v>
      </c>
      <c r="J8" s="26">
        <f t="shared" ref="J8:J21" si="4">D8+H8</f>
        <v>9610088</v>
      </c>
      <c r="K8" s="53">
        <f t="shared" si="2"/>
        <v>0.4</v>
      </c>
    </row>
    <row r="9" spans="1:11" ht="24" customHeight="1" x14ac:dyDescent="0.2">
      <c r="A9" s="34" t="s">
        <v>18</v>
      </c>
      <c r="B9" s="35"/>
      <c r="C9" s="36">
        <v>3138552</v>
      </c>
      <c r="D9" s="36">
        <v>2832915</v>
      </c>
      <c r="E9" s="60">
        <f t="shared" si="0"/>
        <v>305637</v>
      </c>
      <c r="F9" s="57">
        <f t="shared" si="3"/>
        <v>10.788781167101735</v>
      </c>
      <c r="G9" s="26">
        <v>50366</v>
      </c>
      <c r="H9" s="26">
        <v>98697</v>
      </c>
      <c r="I9" s="26">
        <f t="shared" si="1"/>
        <v>3188918</v>
      </c>
      <c r="J9" s="26">
        <f t="shared" si="4"/>
        <v>2931612</v>
      </c>
      <c r="K9" s="53">
        <f t="shared" si="2"/>
        <v>8.8000000000000007</v>
      </c>
    </row>
    <row r="10" spans="1:11" ht="24" customHeight="1" x14ac:dyDescent="0.2">
      <c r="A10" s="34" t="s">
        <v>19</v>
      </c>
      <c r="B10" s="35"/>
      <c r="C10" s="36">
        <v>5807066</v>
      </c>
      <c r="D10" s="36">
        <v>5659786</v>
      </c>
      <c r="E10" s="60">
        <f t="shared" si="0"/>
        <v>147280</v>
      </c>
      <c r="F10" s="57">
        <f t="shared" si="3"/>
        <v>2.6022185291104671</v>
      </c>
      <c r="G10" s="26">
        <v>39773</v>
      </c>
      <c r="H10" s="26">
        <v>82586</v>
      </c>
      <c r="I10" s="26">
        <f t="shared" si="1"/>
        <v>5846839</v>
      </c>
      <c r="J10" s="26">
        <f t="shared" si="4"/>
        <v>5742372</v>
      </c>
      <c r="K10" s="53">
        <f t="shared" si="2"/>
        <v>1.8</v>
      </c>
    </row>
    <row r="11" spans="1:11" ht="24" customHeight="1" x14ac:dyDescent="0.2">
      <c r="A11" s="34" t="s">
        <v>20</v>
      </c>
      <c r="B11" s="35"/>
      <c r="C11" s="36">
        <v>2065684</v>
      </c>
      <c r="D11" s="36">
        <v>1863252</v>
      </c>
      <c r="E11" s="60">
        <f t="shared" si="0"/>
        <v>202432</v>
      </c>
      <c r="F11" s="57">
        <f t="shared" si="3"/>
        <v>10.864445603707917</v>
      </c>
      <c r="G11" s="26">
        <v>41604</v>
      </c>
      <c r="H11" s="26">
        <v>81479</v>
      </c>
      <c r="I11" s="26">
        <f t="shared" si="1"/>
        <v>2107288</v>
      </c>
      <c r="J11" s="26">
        <f t="shared" si="4"/>
        <v>1944731</v>
      </c>
      <c r="K11" s="53">
        <f t="shared" si="2"/>
        <v>8.4</v>
      </c>
    </row>
    <row r="12" spans="1:11" ht="24" customHeight="1" x14ac:dyDescent="0.2">
      <c r="A12" s="34" t="s">
        <v>21</v>
      </c>
      <c r="B12" s="35"/>
      <c r="C12" s="36">
        <v>4161126</v>
      </c>
      <c r="D12" s="36">
        <v>4119742</v>
      </c>
      <c r="E12" s="60">
        <f t="shared" si="0"/>
        <v>41384</v>
      </c>
      <c r="F12" s="57">
        <f t="shared" si="3"/>
        <v>1.004528924384096</v>
      </c>
      <c r="G12" s="26">
        <v>53518</v>
      </c>
      <c r="H12" s="26">
        <v>115212</v>
      </c>
      <c r="I12" s="26">
        <f t="shared" si="1"/>
        <v>4214644</v>
      </c>
      <c r="J12" s="26">
        <f t="shared" si="4"/>
        <v>4234954</v>
      </c>
      <c r="K12" s="53">
        <f t="shared" si="2"/>
        <v>-0.5</v>
      </c>
    </row>
    <row r="13" spans="1:11" ht="24" customHeight="1" x14ac:dyDescent="0.2">
      <c r="A13" s="37" t="s">
        <v>22</v>
      </c>
      <c r="B13" s="35"/>
      <c r="C13" s="36">
        <v>5042491</v>
      </c>
      <c r="D13" s="36">
        <v>4871065</v>
      </c>
      <c r="E13" s="60">
        <f t="shared" si="0"/>
        <v>171426</v>
      </c>
      <c r="F13" s="57">
        <f t="shared" si="3"/>
        <v>3.5192714529574065</v>
      </c>
      <c r="G13" s="26">
        <v>52469</v>
      </c>
      <c r="H13" s="26">
        <v>110545</v>
      </c>
      <c r="I13" s="26">
        <f t="shared" si="1"/>
        <v>5094960</v>
      </c>
      <c r="J13" s="26">
        <f t="shared" si="4"/>
        <v>4981610</v>
      </c>
      <c r="K13" s="53">
        <f t="shared" si="2"/>
        <v>2.2999999999999998</v>
      </c>
    </row>
    <row r="14" spans="1:11" s="5" customFormat="1" ht="24" customHeight="1" x14ac:dyDescent="0.2">
      <c r="A14" s="34" t="s">
        <v>23</v>
      </c>
      <c r="B14" s="38"/>
      <c r="C14" s="36">
        <v>3412320</v>
      </c>
      <c r="D14" s="36">
        <v>3327794</v>
      </c>
      <c r="E14" s="60">
        <f t="shared" si="0"/>
        <v>84526</v>
      </c>
      <c r="F14" s="57">
        <f t="shared" si="3"/>
        <v>2.5400009736179507</v>
      </c>
      <c r="G14" s="26">
        <v>36103</v>
      </c>
      <c r="H14" s="26">
        <v>75906</v>
      </c>
      <c r="I14" s="26">
        <f t="shared" si="1"/>
        <v>3448423</v>
      </c>
      <c r="J14" s="26">
        <f t="shared" si="4"/>
        <v>3403700</v>
      </c>
      <c r="K14" s="53">
        <f t="shared" si="2"/>
        <v>1.3</v>
      </c>
    </row>
    <row r="15" spans="1:11" ht="24" customHeight="1" x14ac:dyDescent="0.2">
      <c r="A15" s="34" t="s">
        <v>24</v>
      </c>
      <c r="B15" s="38"/>
      <c r="C15" s="36">
        <v>12544368</v>
      </c>
      <c r="D15" s="36">
        <v>12694907</v>
      </c>
      <c r="E15" s="60">
        <f t="shared" si="0"/>
        <v>-150539</v>
      </c>
      <c r="F15" s="57">
        <f>(C15/D15-1)*100</f>
        <v>-1.1858219993261865</v>
      </c>
      <c r="G15" s="26">
        <v>51311</v>
      </c>
      <c r="H15" s="26">
        <v>111527</v>
      </c>
      <c r="I15" s="26">
        <f t="shared" si="1"/>
        <v>12595679</v>
      </c>
      <c r="J15" s="26">
        <f t="shared" si="4"/>
        <v>12806434</v>
      </c>
      <c r="K15" s="53">
        <f t="shared" si="2"/>
        <v>-1.6</v>
      </c>
    </row>
    <row r="16" spans="1:11" ht="24" customHeight="1" x14ac:dyDescent="0.2">
      <c r="A16" s="39" t="s">
        <v>25</v>
      </c>
      <c r="B16" s="40"/>
      <c r="C16" s="41">
        <v>8242692</v>
      </c>
      <c r="D16" s="41">
        <v>7688459</v>
      </c>
      <c r="E16" s="61">
        <f t="shared" si="0"/>
        <v>554233</v>
      </c>
      <c r="F16" s="58">
        <f t="shared" si="3"/>
        <v>7.208635696698118</v>
      </c>
      <c r="G16" s="28">
        <v>125627</v>
      </c>
      <c r="H16" s="28">
        <v>242442</v>
      </c>
      <c r="I16" s="28">
        <f t="shared" si="1"/>
        <v>8368319</v>
      </c>
      <c r="J16" s="28">
        <f t="shared" si="4"/>
        <v>7930901</v>
      </c>
      <c r="K16" s="54">
        <f t="shared" si="2"/>
        <v>5.5</v>
      </c>
    </row>
    <row r="17" spans="1:11" ht="24" customHeight="1" x14ac:dyDescent="0.2">
      <c r="A17" s="34" t="s">
        <v>26</v>
      </c>
      <c r="B17" s="35"/>
      <c r="C17" s="36">
        <v>904350</v>
      </c>
      <c r="D17" s="36">
        <v>855708</v>
      </c>
      <c r="E17" s="62">
        <f t="shared" si="0"/>
        <v>48642</v>
      </c>
      <c r="F17" s="57">
        <f t="shared" si="3"/>
        <v>5.6844157119017247</v>
      </c>
      <c r="G17" s="26">
        <v>3699</v>
      </c>
      <c r="H17" s="26">
        <v>7827</v>
      </c>
      <c r="I17" s="26">
        <f t="shared" si="1"/>
        <v>908049</v>
      </c>
      <c r="J17" s="26">
        <f t="shared" si="4"/>
        <v>863535</v>
      </c>
      <c r="K17" s="53">
        <f t="shared" si="2"/>
        <v>5.2</v>
      </c>
    </row>
    <row r="18" spans="1:11" ht="24" customHeight="1" x14ac:dyDescent="0.2">
      <c r="A18" s="34" t="s">
        <v>27</v>
      </c>
      <c r="B18" s="35"/>
      <c r="C18" s="36">
        <v>3155220</v>
      </c>
      <c r="D18" s="36">
        <v>3073859</v>
      </c>
      <c r="E18" s="62">
        <f t="shared" si="0"/>
        <v>81361</v>
      </c>
      <c r="F18" s="57">
        <f t="shared" si="3"/>
        <v>2.6468683176424257</v>
      </c>
      <c r="G18" s="26">
        <v>20632</v>
      </c>
      <c r="H18" s="26">
        <v>41021</v>
      </c>
      <c r="I18" s="26">
        <f t="shared" si="1"/>
        <v>3175852</v>
      </c>
      <c r="J18" s="26">
        <f t="shared" si="4"/>
        <v>3114880</v>
      </c>
      <c r="K18" s="53">
        <f t="shared" si="2"/>
        <v>2</v>
      </c>
    </row>
    <row r="19" spans="1:11" ht="24" customHeight="1" x14ac:dyDescent="0.2">
      <c r="A19" s="34" t="s">
        <v>28</v>
      </c>
      <c r="B19" s="35"/>
      <c r="C19" s="36">
        <v>3746154</v>
      </c>
      <c r="D19" s="36">
        <v>3630087</v>
      </c>
      <c r="E19" s="62">
        <f t="shared" si="0"/>
        <v>116067</v>
      </c>
      <c r="F19" s="57">
        <f t="shared" si="3"/>
        <v>3.1973613855535765</v>
      </c>
      <c r="G19" s="26">
        <v>25616</v>
      </c>
      <c r="H19" s="26">
        <v>52901</v>
      </c>
      <c r="I19" s="26">
        <f t="shared" si="1"/>
        <v>3771770</v>
      </c>
      <c r="J19" s="26">
        <f t="shared" si="4"/>
        <v>3682988</v>
      </c>
      <c r="K19" s="53">
        <f t="shared" si="2"/>
        <v>2.4</v>
      </c>
    </row>
    <row r="20" spans="1:11" ht="24" customHeight="1" x14ac:dyDescent="0.2">
      <c r="A20" s="34" t="s">
        <v>29</v>
      </c>
      <c r="B20" s="35"/>
      <c r="C20" s="36">
        <v>3077870</v>
      </c>
      <c r="D20" s="36">
        <v>2987684</v>
      </c>
      <c r="E20" s="62">
        <f t="shared" si="0"/>
        <v>90186</v>
      </c>
      <c r="F20" s="57">
        <f t="shared" si="3"/>
        <v>3.0185923277026516</v>
      </c>
      <c r="G20" s="26">
        <v>26943</v>
      </c>
      <c r="H20" s="26">
        <v>56209</v>
      </c>
      <c r="I20" s="26">
        <f t="shared" si="1"/>
        <v>3104813</v>
      </c>
      <c r="J20" s="26">
        <f t="shared" si="4"/>
        <v>3043893</v>
      </c>
      <c r="K20" s="53">
        <f t="shared" si="2"/>
        <v>2</v>
      </c>
    </row>
    <row r="21" spans="1:11" ht="24" customHeight="1" thickBot="1" x14ac:dyDescent="0.25">
      <c r="A21" s="34" t="s">
        <v>30</v>
      </c>
      <c r="B21" s="35"/>
      <c r="C21" s="36">
        <v>3187287</v>
      </c>
      <c r="D21" s="36">
        <v>3168994</v>
      </c>
      <c r="E21" s="62">
        <f t="shared" si="0"/>
        <v>18293</v>
      </c>
      <c r="F21" s="57">
        <f t="shared" si="3"/>
        <v>0.57724943625643288</v>
      </c>
      <c r="G21" s="26">
        <v>13506</v>
      </c>
      <c r="H21" s="26">
        <v>30215</v>
      </c>
      <c r="I21" s="26">
        <f t="shared" si="1"/>
        <v>3200793</v>
      </c>
      <c r="J21" s="26">
        <f t="shared" si="4"/>
        <v>3199209</v>
      </c>
      <c r="K21" s="53">
        <f t="shared" si="2"/>
        <v>0</v>
      </c>
    </row>
    <row r="22" spans="1:11" ht="24" customHeight="1" thickTop="1" x14ac:dyDescent="0.2">
      <c r="A22" s="42" t="s">
        <v>31</v>
      </c>
      <c r="B22" s="43"/>
      <c r="C22" s="29">
        <f>SUM(C7:C16)</f>
        <v>71269052</v>
      </c>
      <c r="D22" s="29">
        <f>SUM(D7:D16)</f>
        <v>67606362</v>
      </c>
      <c r="E22" s="63">
        <f t="shared" si="0"/>
        <v>3662690</v>
      </c>
      <c r="F22" s="55">
        <f t="shared" si="3"/>
        <v>5.4176706032488475</v>
      </c>
      <c r="G22" s="29">
        <f>SUM(G7:G16)</f>
        <v>1829710</v>
      </c>
      <c r="H22" s="29">
        <f>SUM(H7:H16)</f>
        <v>3628945</v>
      </c>
      <c r="I22" s="29">
        <f>SUM(I7:I16)</f>
        <v>73098762</v>
      </c>
      <c r="J22" s="29">
        <f>SUM(J7:J16)</f>
        <v>71235307</v>
      </c>
      <c r="K22" s="55">
        <f t="shared" si="2"/>
        <v>2.6</v>
      </c>
    </row>
    <row r="23" spans="1:11" ht="24" customHeight="1" x14ac:dyDescent="0.2">
      <c r="A23" s="44" t="s">
        <v>32</v>
      </c>
      <c r="B23" s="45"/>
      <c r="C23" s="30">
        <f>SUM(C17:C21)</f>
        <v>14070881</v>
      </c>
      <c r="D23" s="30">
        <f>SUM(D17:D21)</f>
        <v>13716332</v>
      </c>
      <c r="E23" s="64">
        <f t="shared" si="0"/>
        <v>354549</v>
      </c>
      <c r="F23" s="56">
        <f t="shared" si="3"/>
        <v>2.5848674412372041</v>
      </c>
      <c r="G23" s="30">
        <f>SUM(G17:G21)</f>
        <v>90396</v>
      </c>
      <c r="H23" s="30">
        <f>SUM(H17:H21)</f>
        <v>188173</v>
      </c>
      <c r="I23" s="30">
        <f>C23+G23</f>
        <v>14161277</v>
      </c>
      <c r="J23" s="30">
        <f>D23+H23</f>
        <v>13904505</v>
      </c>
      <c r="K23" s="56">
        <f t="shared" si="2"/>
        <v>1.8</v>
      </c>
    </row>
    <row r="24" spans="1:11" ht="24" customHeight="1" x14ac:dyDescent="0.2">
      <c r="A24" s="46"/>
      <c r="B24" s="47"/>
      <c r="C24" s="26"/>
      <c r="D24" s="26"/>
      <c r="E24" s="31"/>
      <c r="F24" s="27"/>
      <c r="G24" s="26"/>
      <c r="H24" s="26"/>
      <c r="I24" s="26"/>
      <c r="J24" s="26"/>
      <c r="K24" s="27"/>
    </row>
    <row r="25" spans="1:11" ht="24" customHeight="1" x14ac:dyDescent="0.2">
      <c r="A25" s="34" t="s">
        <v>33</v>
      </c>
      <c r="B25" s="38"/>
      <c r="C25" s="26">
        <f>SUM(C7:C21)</f>
        <v>85339933</v>
      </c>
      <c r="D25" s="26">
        <f>SUM(D7:D21)</f>
        <v>81322694</v>
      </c>
      <c r="E25" s="65">
        <f>SUM(E7:E21)</f>
        <v>4017239</v>
      </c>
      <c r="F25" s="53">
        <f>(C25/D25-1)*100</f>
        <v>4.9398744709564069</v>
      </c>
      <c r="G25" s="26">
        <f>SUM(G7:G21)</f>
        <v>1920106</v>
      </c>
      <c r="H25" s="26">
        <f>SUM(H7:H21)</f>
        <v>3817118</v>
      </c>
      <c r="I25" s="26">
        <f>SUM(I7:I21)</f>
        <v>87260039</v>
      </c>
      <c r="J25" s="26">
        <f>SUM(J7:J21)</f>
        <v>85139812</v>
      </c>
      <c r="K25" s="53">
        <f>ROUND((I25/J25-1)*100,1)</f>
        <v>2.5</v>
      </c>
    </row>
    <row r="26" spans="1:11" ht="24" customHeight="1" x14ac:dyDescent="0.2">
      <c r="A26" s="48"/>
      <c r="B26" s="49"/>
      <c r="C26" s="28"/>
      <c r="D26" s="28"/>
      <c r="E26" s="32"/>
      <c r="F26" s="33"/>
      <c r="G26" s="28"/>
      <c r="H26" s="28"/>
      <c r="I26" s="28"/>
      <c r="J26" s="28"/>
      <c r="K26" s="28"/>
    </row>
    <row r="27" spans="1:11" ht="16" customHeight="1" x14ac:dyDescent="0.2">
      <c r="A27" s="5"/>
      <c r="C27" s="5"/>
      <c r="D27" s="5"/>
      <c r="E27" s="5"/>
      <c r="F27" s="5"/>
    </row>
  </sheetData>
  <mergeCells count="3">
    <mergeCell ref="E4:F4"/>
    <mergeCell ref="G4:H4"/>
    <mergeCell ref="I4:K4"/>
  </mergeCells>
  <phoneticPr fontId="1"/>
  <printOptions horizontalCentered="1"/>
  <pageMargins left="0.78740157480314965" right="0.31496062992125984" top="0.98425196850393704" bottom="0.98425196850393704" header="0.55118110236220474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A293-E137-495A-A1EF-55652342E9BB}">
  <sheetPr>
    <pageSetUpPr fitToPage="1"/>
  </sheetPr>
  <dimension ref="A1:K27"/>
  <sheetViews>
    <sheetView tabSelected="1" view="pageBreakPreview" zoomScaleNormal="90" zoomScaleSheetLayoutView="100" workbookViewId="0"/>
  </sheetViews>
  <sheetFormatPr defaultColWidth="13.36328125" defaultRowHeight="16" customHeight="1" x14ac:dyDescent="0.2"/>
  <cols>
    <col min="1" max="1" width="7.6328125" style="2" customWidth="1"/>
    <col min="2" max="2" width="3.36328125" style="5" customWidth="1"/>
    <col min="3" max="4" width="11.1796875" style="2" customWidth="1"/>
    <col min="5" max="5" width="10.453125" style="2" bestFit="1" customWidth="1"/>
    <col min="6" max="6" width="6.453125" style="2" customWidth="1"/>
    <col min="7" max="8" width="9" style="2" customWidth="1"/>
    <col min="9" max="10" width="9.7265625" style="2" customWidth="1"/>
    <col min="11" max="11" width="7.26953125" style="2" customWidth="1"/>
    <col min="12" max="12" width="2.453125" style="2" customWidth="1"/>
    <col min="13" max="16384" width="13.36328125" style="2"/>
  </cols>
  <sheetData>
    <row r="1" spans="1:11" ht="16" customHeight="1" x14ac:dyDescent="0.2">
      <c r="A1" s="51" t="s">
        <v>37</v>
      </c>
      <c r="B1" s="1"/>
    </row>
    <row r="2" spans="1:11" ht="16" customHeight="1" x14ac:dyDescent="0.2">
      <c r="A2" s="3"/>
      <c r="B2" s="4"/>
      <c r="C2" s="3"/>
    </row>
    <row r="3" spans="1:11" ht="16" customHeight="1" x14ac:dyDescent="0.2">
      <c r="A3" s="5" t="s">
        <v>44</v>
      </c>
      <c r="C3" s="5"/>
      <c r="D3" s="6"/>
      <c r="E3" s="7"/>
      <c r="F3" s="8"/>
      <c r="H3" s="9"/>
      <c r="I3" s="9"/>
      <c r="J3" s="9"/>
      <c r="K3" s="50" t="s">
        <v>0</v>
      </c>
    </row>
    <row r="4" spans="1:11" ht="17.25" customHeight="1" x14ac:dyDescent="0.2">
      <c r="A4" s="10"/>
      <c r="B4" s="11"/>
      <c r="C4" s="12" t="s">
        <v>1</v>
      </c>
      <c r="D4" s="12" t="s">
        <v>2</v>
      </c>
      <c r="E4" s="66" t="s">
        <v>3</v>
      </c>
      <c r="F4" s="67"/>
      <c r="G4" s="68" t="s">
        <v>4</v>
      </c>
      <c r="H4" s="69"/>
      <c r="I4" s="70" t="s">
        <v>5</v>
      </c>
      <c r="J4" s="71"/>
      <c r="K4" s="72"/>
    </row>
    <row r="5" spans="1:11" ht="17.25" customHeight="1" x14ac:dyDescent="0.2">
      <c r="A5" s="13" t="s">
        <v>36</v>
      </c>
      <c r="B5" s="14"/>
      <c r="C5" s="15" t="s">
        <v>6</v>
      </c>
      <c r="D5" s="15" t="s">
        <v>6</v>
      </c>
      <c r="E5" s="16" t="s">
        <v>7</v>
      </c>
      <c r="F5" s="17" t="s">
        <v>8</v>
      </c>
      <c r="G5" s="18" t="s">
        <v>9</v>
      </c>
      <c r="H5" s="18" t="s">
        <v>10</v>
      </c>
      <c r="I5" s="17" t="s">
        <v>40</v>
      </c>
      <c r="J5" s="17" t="s">
        <v>11</v>
      </c>
      <c r="K5" s="17" t="s">
        <v>12</v>
      </c>
    </row>
    <row r="6" spans="1:11" ht="17.25" customHeight="1" x14ac:dyDescent="0.2">
      <c r="A6" s="19"/>
      <c r="B6" s="20"/>
      <c r="C6" s="21" t="s">
        <v>43</v>
      </c>
      <c r="D6" s="21" t="s">
        <v>42</v>
      </c>
      <c r="E6" s="22" t="s">
        <v>41</v>
      </c>
      <c r="F6" s="23"/>
      <c r="G6" s="21" t="s">
        <v>13</v>
      </c>
      <c r="H6" s="24" t="s">
        <v>34</v>
      </c>
      <c r="I6" s="21" t="s">
        <v>14</v>
      </c>
      <c r="J6" s="21" t="s">
        <v>15</v>
      </c>
      <c r="K6" s="23"/>
    </row>
    <row r="7" spans="1:11" ht="24" customHeight="1" x14ac:dyDescent="0.2">
      <c r="A7" s="34" t="s">
        <v>16</v>
      </c>
      <c r="B7" s="35"/>
      <c r="C7" s="36">
        <v>19052678</v>
      </c>
      <c r="D7" s="36">
        <v>16216359</v>
      </c>
      <c r="E7" s="59">
        <f t="shared" ref="E7:E23" si="0">C7-D7</f>
        <v>2836319</v>
      </c>
      <c r="F7" s="57">
        <f>(C7/D7-1)*100</f>
        <v>17.490479829658433</v>
      </c>
      <c r="G7" s="25">
        <v>1189088</v>
      </c>
      <c r="H7" s="25">
        <v>2305524</v>
      </c>
      <c r="I7" s="25">
        <f>C7+G7</f>
        <v>20241766</v>
      </c>
      <c r="J7" s="25">
        <f>D7+H7</f>
        <v>18521883</v>
      </c>
      <c r="K7" s="52">
        <f t="shared" ref="K7:K23" si="1">ROUND((I7/J7-1)*100,1)</f>
        <v>9.3000000000000007</v>
      </c>
    </row>
    <row r="8" spans="1:11" ht="24" customHeight="1" x14ac:dyDescent="0.2">
      <c r="A8" s="34" t="s">
        <v>17</v>
      </c>
      <c r="B8" s="35"/>
      <c r="C8" s="36">
        <v>10158140</v>
      </c>
      <c r="D8" s="36">
        <v>9587039</v>
      </c>
      <c r="E8" s="60">
        <f t="shared" si="0"/>
        <v>571101</v>
      </c>
      <c r="F8" s="57">
        <f t="shared" ref="F8:F23" si="2">(C8/D8-1)*100</f>
        <v>5.9570113358253796</v>
      </c>
      <c r="G8" s="26">
        <v>189851</v>
      </c>
      <c r="H8" s="26">
        <v>405027</v>
      </c>
      <c r="I8" s="26">
        <f t="shared" ref="I8:J21" si="3">C8+G8</f>
        <v>10347991</v>
      </c>
      <c r="J8" s="26">
        <f t="shared" si="3"/>
        <v>9992066</v>
      </c>
      <c r="K8" s="53">
        <f t="shared" si="1"/>
        <v>3.6</v>
      </c>
    </row>
    <row r="9" spans="1:11" ht="24" customHeight="1" x14ac:dyDescent="0.2">
      <c r="A9" s="34" t="s">
        <v>18</v>
      </c>
      <c r="B9" s="35"/>
      <c r="C9" s="36">
        <v>3357307</v>
      </c>
      <c r="D9" s="36">
        <v>2943474</v>
      </c>
      <c r="E9" s="60">
        <f t="shared" si="0"/>
        <v>413833</v>
      </c>
      <c r="F9" s="57">
        <f t="shared" si="2"/>
        <v>14.059339406429272</v>
      </c>
      <c r="G9" s="26">
        <v>50366</v>
      </c>
      <c r="H9" s="26">
        <v>98697</v>
      </c>
      <c r="I9" s="26">
        <f t="shared" si="3"/>
        <v>3407673</v>
      </c>
      <c r="J9" s="26">
        <f t="shared" si="3"/>
        <v>3042171</v>
      </c>
      <c r="K9" s="53">
        <f t="shared" si="1"/>
        <v>12</v>
      </c>
    </row>
    <row r="10" spans="1:11" ht="24" customHeight="1" x14ac:dyDescent="0.2">
      <c r="A10" s="34" t="s">
        <v>19</v>
      </c>
      <c r="B10" s="35"/>
      <c r="C10" s="36">
        <v>6037927</v>
      </c>
      <c r="D10" s="36">
        <v>5779333</v>
      </c>
      <c r="E10" s="60">
        <f t="shared" si="0"/>
        <v>258594</v>
      </c>
      <c r="F10" s="57">
        <f t="shared" si="2"/>
        <v>4.4744609801857793</v>
      </c>
      <c r="G10" s="26">
        <v>39773</v>
      </c>
      <c r="H10" s="26">
        <v>82586</v>
      </c>
      <c r="I10" s="26">
        <f t="shared" si="3"/>
        <v>6077700</v>
      </c>
      <c r="J10" s="26">
        <f t="shared" si="3"/>
        <v>5861919</v>
      </c>
      <c r="K10" s="53">
        <f t="shared" si="1"/>
        <v>3.7</v>
      </c>
    </row>
    <row r="11" spans="1:11" ht="24" customHeight="1" x14ac:dyDescent="0.2">
      <c r="A11" s="34" t="s">
        <v>20</v>
      </c>
      <c r="B11" s="35"/>
      <c r="C11" s="36">
        <v>2232458</v>
      </c>
      <c r="D11" s="36">
        <v>1944474</v>
      </c>
      <c r="E11" s="60">
        <f t="shared" si="0"/>
        <v>287984</v>
      </c>
      <c r="F11" s="57">
        <f t="shared" si="2"/>
        <v>14.810380596500639</v>
      </c>
      <c r="G11" s="26">
        <v>41604</v>
      </c>
      <c r="H11" s="26">
        <v>81479</v>
      </c>
      <c r="I11" s="26">
        <f t="shared" si="3"/>
        <v>2274062</v>
      </c>
      <c r="J11" s="26">
        <f t="shared" si="3"/>
        <v>2025953</v>
      </c>
      <c r="K11" s="53">
        <f t="shared" si="1"/>
        <v>12.2</v>
      </c>
    </row>
    <row r="12" spans="1:11" ht="24" customHeight="1" x14ac:dyDescent="0.2">
      <c r="A12" s="34" t="s">
        <v>21</v>
      </c>
      <c r="B12" s="35"/>
      <c r="C12" s="36">
        <v>4395488</v>
      </c>
      <c r="D12" s="36">
        <v>4236896</v>
      </c>
      <c r="E12" s="60">
        <f t="shared" si="0"/>
        <v>158592</v>
      </c>
      <c r="F12" s="57">
        <f t="shared" si="2"/>
        <v>3.7431176030754632</v>
      </c>
      <c r="G12" s="26">
        <v>53518</v>
      </c>
      <c r="H12" s="26">
        <v>115212</v>
      </c>
      <c r="I12" s="26">
        <f t="shared" si="3"/>
        <v>4449006</v>
      </c>
      <c r="J12" s="26">
        <f t="shared" si="3"/>
        <v>4352108</v>
      </c>
      <c r="K12" s="53">
        <f t="shared" si="1"/>
        <v>2.2000000000000002</v>
      </c>
    </row>
    <row r="13" spans="1:11" ht="24" customHeight="1" x14ac:dyDescent="0.2">
      <c r="A13" s="37" t="s">
        <v>22</v>
      </c>
      <c r="B13" s="35"/>
      <c r="C13" s="36">
        <v>5284617</v>
      </c>
      <c r="D13" s="36">
        <v>4997703</v>
      </c>
      <c r="E13" s="60">
        <f t="shared" si="0"/>
        <v>286914</v>
      </c>
      <c r="F13" s="57">
        <f t="shared" si="2"/>
        <v>5.7409173774431999</v>
      </c>
      <c r="G13" s="26">
        <v>52469</v>
      </c>
      <c r="H13" s="26">
        <v>110545</v>
      </c>
      <c r="I13" s="26">
        <f t="shared" si="3"/>
        <v>5337086</v>
      </c>
      <c r="J13" s="26">
        <f t="shared" si="3"/>
        <v>5108248</v>
      </c>
      <c r="K13" s="53">
        <f t="shared" si="1"/>
        <v>4.5</v>
      </c>
    </row>
    <row r="14" spans="1:11" s="5" customFormat="1" ht="24" customHeight="1" x14ac:dyDescent="0.2">
      <c r="A14" s="34" t="s">
        <v>23</v>
      </c>
      <c r="B14" s="38"/>
      <c r="C14" s="36">
        <v>3582572</v>
      </c>
      <c r="D14" s="36">
        <v>3411907</v>
      </c>
      <c r="E14" s="60">
        <f t="shared" si="0"/>
        <v>170665</v>
      </c>
      <c r="F14" s="57">
        <f t="shared" si="2"/>
        <v>5.0020413803776087</v>
      </c>
      <c r="G14" s="26">
        <v>36103</v>
      </c>
      <c r="H14" s="26">
        <v>75906</v>
      </c>
      <c r="I14" s="26">
        <f t="shared" si="3"/>
        <v>3618675</v>
      </c>
      <c r="J14" s="26">
        <f t="shared" si="3"/>
        <v>3487813</v>
      </c>
      <c r="K14" s="53">
        <f t="shared" si="1"/>
        <v>3.8</v>
      </c>
    </row>
    <row r="15" spans="1:11" ht="24" customHeight="1" x14ac:dyDescent="0.2">
      <c r="A15" s="34" t="s">
        <v>24</v>
      </c>
      <c r="B15" s="38"/>
      <c r="C15" s="36">
        <v>12847202</v>
      </c>
      <c r="D15" s="36">
        <v>12857165</v>
      </c>
      <c r="E15" s="60">
        <f t="shared" si="0"/>
        <v>-9963</v>
      </c>
      <c r="F15" s="57">
        <f>(C15/D15-1)*100</f>
        <v>-7.7489866545232822E-2</v>
      </c>
      <c r="G15" s="26">
        <v>51311</v>
      </c>
      <c r="H15" s="26">
        <v>111527</v>
      </c>
      <c r="I15" s="26">
        <f t="shared" si="3"/>
        <v>12898513</v>
      </c>
      <c r="J15" s="26">
        <f t="shared" si="3"/>
        <v>12968692</v>
      </c>
      <c r="K15" s="53">
        <f t="shared" si="1"/>
        <v>-0.5</v>
      </c>
    </row>
    <row r="16" spans="1:11" ht="24" customHeight="1" x14ac:dyDescent="0.2">
      <c r="A16" s="39" t="s">
        <v>25</v>
      </c>
      <c r="B16" s="40"/>
      <c r="C16" s="41">
        <v>8656956</v>
      </c>
      <c r="D16" s="41">
        <v>7914792</v>
      </c>
      <c r="E16" s="61">
        <f t="shared" si="0"/>
        <v>742164</v>
      </c>
      <c r="F16" s="58">
        <f t="shared" si="2"/>
        <v>9.3769236134063849</v>
      </c>
      <c r="G16" s="28">
        <v>125627</v>
      </c>
      <c r="H16" s="28">
        <v>242442</v>
      </c>
      <c r="I16" s="28">
        <f t="shared" si="3"/>
        <v>8782583</v>
      </c>
      <c r="J16" s="28">
        <f t="shared" si="3"/>
        <v>8157234</v>
      </c>
      <c r="K16" s="54">
        <f t="shared" si="1"/>
        <v>7.7</v>
      </c>
    </row>
    <row r="17" spans="1:11" ht="24" customHeight="1" x14ac:dyDescent="0.2">
      <c r="A17" s="34" t="s">
        <v>26</v>
      </c>
      <c r="B17" s="35"/>
      <c r="C17" s="36">
        <v>945094</v>
      </c>
      <c r="D17" s="36">
        <v>875283</v>
      </c>
      <c r="E17" s="62">
        <f t="shared" si="0"/>
        <v>69811</v>
      </c>
      <c r="F17" s="57">
        <f t="shared" si="2"/>
        <v>7.975820391804711</v>
      </c>
      <c r="G17" s="26">
        <v>3699</v>
      </c>
      <c r="H17" s="26">
        <v>7827</v>
      </c>
      <c r="I17" s="26">
        <f t="shared" si="3"/>
        <v>948793</v>
      </c>
      <c r="J17" s="26">
        <f t="shared" si="3"/>
        <v>883110</v>
      </c>
      <c r="K17" s="53">
        <f t="shared" si="1"/>
        <v>7.4</v>
      </c>
    </row>
    <row r="18" spans="1:11" ht="24" customHeight="1" x14ac:dyDescent="0.2">
      <c r="A18" s="34" t="s">
        <v>27</v>
      </c>
      <c r="B18" s="35"/>
      <c r="C18" s="36">
        <v>3286286</v>
      </c>
      <c r="D18" s="36">
        <v>3135463</v>
      </c>
      <c r="E18" s="62">
        <f t="shared" si="0"/>
        <v>150823</v>
      </c>
      <c r="F18" s="57">
        <f t="shared" si="2"/>
        <v>4.8102305783866761</v>
      </c>
      <c r="G18" s="26">
        <v>20632</v>
      </c>
      <c r="H18" s="26">
        <v>41021</v>
      </c>
      <c r="I18" s="26">
        <f t="shared" si="3"/>
        <v>3306918</v>
      </c>
      <c r="J18" s="26">
        <f t="shared" si="3"/>
        <v>3176484</v>
      </c>
      <c r="K18" s="53">
        <f t="shared" si="1"/>
        <v>4.0999999999999996</v>
      </c>
    </row>
    <row r="19" spans="1:11" ht="24" customHeight="1" x14ac:dyDescent="0.2">
      <c r="A19" s="34" t="s">
        <v>28</v>
      </c>
      <c r="B19" s="35"/>
      <c r="C19" s="36">
        <v>3899906</v>
      </c>
      <c r="D19" s="36">
        <v>3701379</v>
      </c>
      <c r="E19" s="62">
        <f t="shared" si="0"/>
        <v>198527</v>
      </c>
      <c r="F19" s="57">
        <f t="shared" si="2"/>
        <v>5.3635955680301883</v>
      </c>
      <c r="G19" s="26">
        <v>25616</v>
      </c>
      <c r="H19" s="26">
        <v>52901</v>
      </c>
      <c r="I19" s="26">
        <f t="shared" si="3"/>
        <v>3925522</v>
      </c>
      <c r="J19" s="26">
        <f t="shared" si="3"/>
        <v>3754280</v>
      </c>
      <c r="K19" s="53">
        <f t="shared" si="1"/>
        <v>4.5999999999999996</v>
      </c>
    </row>
    <row r="20" spans="1:11" ht="24" customHeight="1" x14ac:dyDescent="0.2">
      <c r="A20" s="34" t="s">
        <v>29</v>
      </c>
      <c r="B20" s="35"/>
      <c r="C20" s="36">
        <v>3221180</v>
      </c>
      <c r="D20" s="36">
        <v>3058474</v>
      </c>
      <c r="E20" s="62">
        <f t="shared" si="0"/>
        <v>162706</v>
      </c>
      <c r="F20" s="57">
        <f t="shared" si="2"/>
        <v>5.3198425096960156</v>
      </c>
      <c r="G20" s="26">
        <v>26943</v>
      </c>
      <c r="H20" s="26">
        <v>56209</v>
      </c>
      <c r="I20" s="26">
        <f t="shared" si="3"/>
        <v>3248123</v>
      </c>
      <c r="J20" s="26">
        <f t="shared" si="3"/>
        <v>3114683</v>
      </c>
      <c r="K20" s="53">
        <f t="shared" si="1"/>
        <v>4.3</v>
      </c>
    </row>
    <row r="21" spans="1:11" ht="24" customHeight="1" thickBot="1" x14ac:dyDescent="0.25">
      <c r="A21" s="34" t="s">
        <v>30</v>
      </c>
      <c r="B21" s="35"/>
      <c r="C21" s="36">
        <v>3293451</v>
      </c>
      <c r="D21" s="36">
        <v>3220252</v>
      </c>
      <c r="E21" s="62">
        <f t="shared" si="0"/>
        <v>73199</v>
      </c>
      <c r="F21" s="57">
        <f t="shared" si="2"/>
        <v>2.2730829761149041</v>
      </c>
      <c r="G21" s="26">
        <v>13506</v>
      </c>
      <c r="H21" s="26">
        <v>30215</v>
      </c>
      <c r="I21" s="26">
        <f t="shared" si="3"/>
        <v>3306957</v>
      </c>
      <c r="J21" s="26">
        <f t="shared" si="3"/>
        <v>3250467</v>
      </c>
      <c r="K21" s="53">
        <f t="shared" si="1"/>
        <v>1.7</v>
      </c>
    </row>
    <row r="22" spans="1:11" ht="24" customHeight="1" thickTop="1" x14ac:dyDescent="0.2">
      <c r="A22" s="42" t="s">
        <v>31</v>
      </c>
      <c r="B22" s="43"/>
      <c r="C22" s="29">
        <f>SUM(C7:C16)</f>
        <v>75605345</v>
      </c>
      <c r="D22" s="29">
        <f>SUM(D7:D16)</f>
        <v>69889142</v>
      </c>
      <c r="E22" s="63">
        <f t="shared" si="0"/>
        <v>5716203</v>
      </c>
      <c r="F22" s="55">
        <f t="shared" si="2"/>
        <v>8.1789571833633232</v>
      </c>
      <c r="G22" s="29">
        <f>SUM(G7:G16)</f>
        <v>1829710</v>
      </c>
      <c r="H22" s="29">
        <f>SUM(H7:H16)</f>
        <v>3628945</v>
      </c>
      <c r="I22" s="29">
        <f>SUM(I7:I16)</f>
        <v>77435055</v>
      </c>
      <c r="J22" s="29">
        <f>SUM(J7:J16)</f>
        <v>73518087</v>
      </c>
      <c r="K22" s="55">
        <f t="shared" si="1"/>
        <v>5.3</v>
      </c>
    </row>
    <row r="23" spans="1:11" ht="24" customHeight="1" x14ac:dyDescent="0.2">
      <c r="A23" s="44" t="s">
        <v>32</v>
      </c>
      <c r="B23" s="45"/>
      <c r="C23" s="30">
        <f>SUM(C17:C21)</f>
        <v>14645917</v>
      </c>
      <c r="D23" s="30">
        <f>SUM(D17:D21)</f>
        <v>13990851</v>
      </c>
      <c r="E23" s="64">
        <f t="shared" si="0"/>
        <v>655066</v>
      </c>
      <c r="F23" s="56">
        <f t="shared" si="2"/>
        <v>4.6821026111992792</v>
      </c>
      <c r="G23" s="30">
        <f>SUM(G17:G21)</f>
        <v>90396</v>
      </c>
      <c r="H23" s="30">
        <f>SUM(H17:H21)</f>
        <v>188173</v>
      </c>
      <c r="I23" s="30">
        <f>C23+G23</f>
        <v>14736313</v>
      </c>
      <c r="J23" s="30">
        <f>D23+H23</f>
        <v>14179024</v>
      </c>
      <c r="K23" s="56">
        <f t="shared" si="1"/>
        <v>3.9</v>
      </c>
    </row>
    <row r="24" spans="1:11" ht="24" customHeight="1" x14ac:dyDescent="0.2">
      <c r="A24" s="46"/>
      <c r="B24" s="47"/>
      <c r="C24" s="26"/>
      <c r="D24" s="26"/>
      <c r="E24" s="31"/>
      <c r="F24" s="27"/>
      <c r="G24" s="26"/>
      <c r="H24" s="26"/>
      <c r="I24" s="26"/>
      <c r="J24" s="26"/>
      <c r="K24" s="27"/>
    </row>
    <row r="25" spans="1:11" ht="24" customHeight="1" x14ac:dyDescent="0.2">
      <c r="A25" s="34" t="s">
        <v>33</v>
      </c>
      <c r="B25" s="38"/>
      <c r="C25" s="26">
        <f>SUM(C7:C21)</f>
        <v>90251262</v>
      </c>
      <c r="D25" s="26">
        <f>SUM(D7:D21)</f>
        <v>83879993</v>
      </c>
      <c r="E25" s="65">
        <f>SUM(E7:E21)</f>
        <v>6371269</v>
      </c>
      <c r="F25" s="53">
        <f>(C25/D25-1)*100</f>
        <v>7.5956956744142712</v>
      </c>
      <c r="G25" s="26">
        <f>SUM(G7:G21)</f>
        <v>1920106</v>
      </c>
      <c r="H25" s="26">
        <f>SUM(H7:H21)</f>
        <v>3817118</v>
      </c>
      <c r="I25" s="26">
        <f>SUM(I7:I21)</f>
        <v>92171368</v>
      </c>
      <c r="J25" s="26">
        <f>SUM(J7:J21)</f>
        <v>87697111</v>
      </c>
      <c r="K25" s="53">
        <f>ROUND((I25/J25-1)*100,1)</f>
        <v>5.0999999999999996</v>
      </c>
    </row>
    <row r="26" spans="1:11" ht="24" customHeight="1" x14ac:dyDescent="0.2">
      <c r="A26" s="48"/>
      <c r="B26" s="49"/>
      <c r="C26" s="28"/>
      <c r="D26" s="28"/>
      <c r="E26" s="32"/>
      <c r="F26" s="33"/>
      <c r="G26" s="28"/>
      <c r="H26" s="28"/>
      <c r="I26" s="28"/>
      <c r="J26" s="28"/>
      <c r="K26" s="28"/>
    </row>
    <row r="27" spans="1:11" ht="16" customHeight="1" x14ac:dyDescent="0.2">
      <c r="A27" s="5"/>
      <c r="C27" s="5"/>
      <c r="D27" s="5"/>
      <c r="E27" s="5"/>
      <c r="F27" s="5"/>
    </row>
  </sheetData>
  <mergeCells count="3">
    <mergeCell ref="E4:F4"/>
    <mergeCell ref="G4:H4"/>
    <mergeCell ref="I4:K4"/>
  </mergeCells>
  <phoneticPr fontId="6"/>
  <printOptions horizontalCentered="1"/>
  <pageMargins left="0.78740157480314965" right="0.31496062992125984" top="0.98425196850393704" bottom="0.98425196850393704" header="0.55118110236220474" footer="0.51181102362204722"/>
  <pageSetup paperSize="9" scale="9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06当初決定</vt:lpstr>
      <vt:lpstr>06変更決定</vt:lpstr>
      <vt:lpstr>'06当初決定'!Print_Area</vt:lpstr>
      <vt:lpstr>'06変更決定'!Print_Area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税政係</dc:creator>
  <cp:lastModifiedBy>長濱　健仁</cp:lastModifiedBy>
  <cp:lastPrinted>2024-12-24T07:12:20Z</cp:lastPrinted>
  <dcterms:created xsi:type="dcterms:W3CDTF">2006-12-11T05:43:46Z</dcterms:created>
  <dcterms:modified xsi:type="dcterms:W3CDTF">2024-12-26T01:43:47Z</dcterms:modified>
</cp:coreProperties>
</file>