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AU88" i="11" l="1"/>
  <c r="AP88" i="11"/>
  <c r="AF88" i="11"/>
  <c r="AU63" i="11"/>
  <c r="AP63" i="11"/>
  <c r="AP23" i="11"/>
  <c r="AA23" i="11"/>
  <c r="V23" i="11"/>
  <c r="Q23" i="11"/>
  <c r="BG36" i="9" l="1"/>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U36" i="9"/>
  <c r="C36" i="9"/>
  <c r="AM35" i="9"/>
  <c r="CO34" i="9"/>
  <c r="CO35" i="9" s="1"/>
  <c r="CO36" i="9" s="1"/>
  <c r="BW34" i="9"/>
  <c r="BW35" i="9" s="1"/>
  <c r="BW36" i="9" s="1"/>
  <c r="BW37" i="9" s="1"/>
  <c r="BW38" i="9" s="1"/>
  <c r="BW39" i="9" s="1"/>
  <c r="BW40" i="9" s="1"/>
  <c r="BW41" i="9" s="1"/>
  <c r="C34" i="9"/>
  <c r="C35" i="9" l="1"/>
  <c r="U34" i="9"/>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<sst xmlns="http://schemas.openxmlformats.org/spreadsheetml/2006/main" count="986" uniqueCount="556">
  <si>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</si>
  <si>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</si>
  <si>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</si>
  <si>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</si>
  <si>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</si>
  <si>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</si>
  <si>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</si>
  <si>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</si>
  <si>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</si>
  <si>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</si>
  <si>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</si>
  <si>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</si>
  <si>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</si>
  <si>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</si>
  <si>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</si>
  <si>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</si>
  <si>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</si>
  <si>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</si>
  <si>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</si>
  <si>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</si>
  <si>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</si>
  <si>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</si>
  <si>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</si>
  <si>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</si>
  <si>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</si>
  <si>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</si>
  <si>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</si>
  <si>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</si>
  <si>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</si>
  <si>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</si>
  <si>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</si>
  <si>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</si>
  <si>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</si>
  <si>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</si>
  <si>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</si>
  <si>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</si>
  <si>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</si>
  <si>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</si>
  <si>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</si>
  <si>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</si>
  <si>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</si>
  <si>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</si>
  <si>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</si>
  <si>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</si>
  <si>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</si>
  <si>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</si>
  <si>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</si>
  <si>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</si>
  <si>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</si>
  <si>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</si>
  <si>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</si>
  <si>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</si>
  <si>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</si>
  <si>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</si>
  <si>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</si>
  <si>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</si>
  <si>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</si>
  <si>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</si>
  <si>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</si>
  <si>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</si>
  <si>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</si>
  <si>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</si>
  <si>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</si>
  <si>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</si>
  <si>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</si>
  <si>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</si>
  <si>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</si>
  <si>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</si>
  <si>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</si>
  <si>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</si>
  <si>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</si>
  <si>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</si>
  <si>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</si>
  <si>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</si>
  <si>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</si>
  <si>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</si>
  <si>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</si>
  <si>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</si>
  <si>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</si>
  <si>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</si>
  <si>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</si>
  <si>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</si>
  <si>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</si>
  <si>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</si>
  <si>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</si>
  <si>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</si>
  <si>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</si>
  <si>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</si>
  <si>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</si>
  <si>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</si>
  <si>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</si>
  <si>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</si>
  <si>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</si>
  <si>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</si>
  <si>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</si>
  <si>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</si>
  <si>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</si>
  <si>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</si>
  <si>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</si>
  <si>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</si>
  <si>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</si>
  <si>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</si>
  <si>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</si>
  <si>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</si>
  <si>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</si>
  <si>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</si>
  <si>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</si>
  <si>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</si>
  <si>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</si>
  <si>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</si>
  <si>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</si>
  <si>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</si>
  <si>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</si>
  <si>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</si>
  <si>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</si>
  <si>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</si>
  <si>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</si>
  <si>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</si>
  <si>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</si>
  <si>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</si>
  <si>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</si>
  <si>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</si>
  <si>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</si>
  <si>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</si>
  <si>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</si>
  <si>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</si>
  <si>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</si>
  <si>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</si>
  <si>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</si>
  <si>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</si>
  <si>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</si>
  <si>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</si>
  <si>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</si>
  <si>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</si>
  <si>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</si>
  <si>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</si>
  <si>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</si>
  <si>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</si>
  <si>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</si>
  <si>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</si>
  <si>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</si>
  <si>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</si>
  <si>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</si>
  <si>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</si>
  <si>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</si>
  <si>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</si>
  <si>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</si>
  <si>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</si>
  <si>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</si>
  <si>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</si>
  <si>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</si>
  <si>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</si>
  <si>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</si>
  <si>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</si>
  <si>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</si>
  <si>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</si>
  <si>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</si>
  <si>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</si>
  <si>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</si>
  <si>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</si>
  <si>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</si>
  <si>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</si>
  <si>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</si>
  <si>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</si>
  <si>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</si>
  <si>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</si>
  <si>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</si>
  <si>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</si>
  <si>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</si>
  <si>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</si>
  <si>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</si>
  <si>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</si>
  <si>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</si>
  <si>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</si>
  <si>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</si>
  <si>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</si>
  <si>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</si>
  <si>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</si>
  <si>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</si>
  <si>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</si>
  <si>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</si>
  <si>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</si>
  <si>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</si>
  <si>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</si>
  <si>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</si>
  <si>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</si>
  <si>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</si>
  <si>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</si>
  <si>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</si>
  <si>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</si>
  <si>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</si>
  <si>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</si>
  <si>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</si>
  <si>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</si>
  <si>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</si>
  <si>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</si>
  <si>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富山県小矢部市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</si>
  <si>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</si>
  <si>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</si>
  <si>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</si>
  <si>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</si>
  <si>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</si>
  <si>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</si>
  <si>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</si>
  <si>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</si>
  <si>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</si>
  <si>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</si>
  <si>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</si>
  <si>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</si>
  <si>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</si>
  <si>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</si>
  <si>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</si>
  <si>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</si>
  <si>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</si>
  <si>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</si>
  <si>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</si>
  <si>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</si>
  <si>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</si>
  <si>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</si>
  <si>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</si>
  <si>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</si>
  <si>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</si>
  <si>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</si>
  <si>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</si>
  <si>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</si>
  <si>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</si>
  <si>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</si>
  <si>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</si>
  <si>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</si>
  <si>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</si>
  <si>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</si>
  <si>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</si>
  <si>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</si>
  <si>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</si>
  <si>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</si>
  <si>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</si>
  <si>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</si>
  <si>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</si>
  <si>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</si>
  <si>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</si>
  <si>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</si>
  <si>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</si>
  <si>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</si>
  <si>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</si>
  <si>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</si>
  <si>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</si>
  <si>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</si>
  <si>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</si>
  <si>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</si>
  <si>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</si>
  <si>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</si>
  <si>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</si>
  <si>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</si>
  <si>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</si>
  <si>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</si>
  <si>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</si>
  <si>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</si>
  <si>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</si>
  <si>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</si>
  <si>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</si>
  <si>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</si>
  <si>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</si>
  <si>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</si>
  <si>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</si>
  <si>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</si>
  <si>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</si>
  <si>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</si>
  <si>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</si>
  <si>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</si>
  <si>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</si>
  <si>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</si>
  <si>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</si>
  <si>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</si>
  <si>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</si>
  <si>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</si>
  <si>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</si>
  <si>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</si>
  <si>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</si>
  <si>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</si>
  <si>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</si>
  <si>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</si>
  <si>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</si>
  <si>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</si>
  <si>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</si>
  <si>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</si>
  <si>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</si>
  <si>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</si>
  <si>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</si>
  <si>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</si>
  <si>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</si>
  <si>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</si>
  <si>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</si>
  <si>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</si>
  <si>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</si>
  <si>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</si>
  <si>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</si>
  <si>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</si>
  <si>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</si>
  <si>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</si>
  <si>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</si>
  <si>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</si>
  <si>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</si>
  <si>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</si>
  <si>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</si>
  <si>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</si>
  <si>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</si>
  <si>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</si>
  <si>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</si>
  <si>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</si>
  <si>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</si>
  <si>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</si>
  <si>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</si>
  <si>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</si>
  <si>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</si>
  <si>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</si>
  <si>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</si>
  <si>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</si>
  <si>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</si>
  <si>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</si>
  <si>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</si>
  <si>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</si>
  <si>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</si>
  <si>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</si>
  <si>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</si>
  <si>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</si>
  <si>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</si>
  <si>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</si>
  <si>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</si>
  <si>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</si>
  <si>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</si>
  <si>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</si>
  <si>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</si>
  <si>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</si>
  <si>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</si>
  <si>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</si>
  <si>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</si>
  <si>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</si>
  <si>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</si>
  <si>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</si>
  <si>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</si>
  <si>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</si>
  <si>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</si>
  <si>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</si>
  <si>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</si>
  <si>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</si>
  <si>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</si>
  <si>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</si>
  <si>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富山県小矢部市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</si>
  <si>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</si>
  <si>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</si>
  <si>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</si>
  <si>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</si>
  <si>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</si>
  <si>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</si>
  <si>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</si>
  <si>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</si>
  <si>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</si>
  <si>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</si>
  <si>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</si>
  <si>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</si>
  <si>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</si>
  <si>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</si>
  <si>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</si>
  <si>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</si>
  <si>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</si>
  <si>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</si>
  <si>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</si>
  <si>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</si>
  <si>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</si>
  <si>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</si>
  <si>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</si>
  <si>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</si>
  <si>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</si>
  <si>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</si>
  <si>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</si>
  <si>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</si>
  <si>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</si>
  <si>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</si>
  <si>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</si>
  <si>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</si>
  <si>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</si>
  <si>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</si>
  <si>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</si>
  <si>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</si>
  <si>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</si>
  <si>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</si>
  <si>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</si>
  <si>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</si>
  <si>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</si>
  <si>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東部産業団地事業特別会計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</si>
  <si>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</si>
  <si>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</si>
  <si>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</si>
  <si>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</si>
  <si>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</si>
  <si>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</si>
  <si>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</si>
  <si>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</si>
  <si>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</si>
  <si>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</si>
  <si>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</si>
  <si>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</si>
  <si>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</si>
  <si>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</si>
  <si>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</si>
  <si>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</si>
  <si>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</si>
  <si>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</si>
  <si>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</si>
  <si>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</si>
  <si>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</si>
  <si>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</si>
  <si>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</si>
  <si>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</si>
  <si>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</si>
  <si>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</si>
  <si>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</si>
  <si>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</si>
  <si>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</si>
  <si>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</si>
  <si>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</si>
  <si>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</si>
  <si>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</si>
  <si>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</si>
  <si>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</si>
  <si>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</si>
  <si>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</si>
  <si>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</si>
  <si>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</si>
  <si>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</si>
  <si>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</si>
  <si>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</si>
  <si>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</si>
  <si>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</si>
  <si>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</si>
  <si>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</si>
  <si>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</si>
  <si>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</si>
  <si>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</si>
  <si>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</si>
  <si>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</si>
  <si>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</si>
  <si>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</si>
  <si>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</si>
  <si>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</si>
  <si>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</si>
  <si>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</si>
  <si>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</si>
  <si>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</si>
  <si>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</si>
  <si>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</si>
  <si>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</si>
  <si>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</si>
  <si>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</si>
  <si>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</si>
  <si>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</si>
  <si>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</si>
  <si>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</si>
  <si>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</si>
  <si>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</si>
  <si>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</si>
  <si>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</si>
  <si>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</si>
  <si>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</si>
  <si>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</si>
  <si>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</si>
  <si>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</si>
  <si>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</si>
  <si>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</si>
  <si>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</si>
  <si>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</si>
  <si>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</si>
  <si>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</si>
  <si>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</si>
  <si>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</si>
  <si>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</si>
  <si>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</si>
  <si>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</si>
  <si>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</si>
  <si>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</si>
  <si>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</si>
  <si>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</si>
  <si>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</si>
  <si>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</si>
  <si>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</si>
  <si>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</si>
  <si>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</si>
  <si>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</si>
  <si>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</si>
  <si>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</si>
  <si>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</si>
  <si>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</si>
  <si>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</si>
  <si>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</si>
  <si>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</si>
  <si>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</si>
  <si>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</si>
  <si>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</si>
  <si>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</si>
  <si>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</si>
  <si>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</si>
  <si>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</si>
  <si>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</si>
  <si>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</si>
  <si>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</si>
  <si>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</si>
  <si>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</si>
  <si>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</si>
  <si>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</si>
  <si>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</si>
  <si>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</si>
  <si>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</si>
  <si>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</si>
  <si>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</si>
  <si>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</si>
  <si>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</si>
  <si>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</si>
  <si>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</si>
  <si>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</si>
  <si>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</si>
  <si>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</si>
  <si>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</si>
  <si>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</si>
  <si>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0.10</t>
  </si>
  <si>
    <t>▲ 2.23</t>
  </si>
  <si>
    <t>▲ 1.99</t>
  </si>
  <si>
    <t>水道事業会計</t>
  </si>
  <si>
    <t>一般会計</t>
  </si>
  <si>
    <t>国民健康保険事業特別会計</t>
  </si>
  <si>
    <t>後期高齢者医療事業特別会計</t>
  </si>
  <si>
    <t>公共用地先行取得事業特別会計</t>
  </si>
  <si>
    <t>下水道事業特別会計</t>
  </si>
  <si>
    <t>農業集落排水事業特別会計</t>
  </si>
  <si>
    <t>東部産業団地事業特別会計</t>
  </si>
  <si>
    <t>その他会計（赤字）</t>
  </si>
  <si>
    <t>その他会計（黒字）</t>
  </si>
  <si>
    <t>-</t>
    <phoneticPr fontId="2"/>
  </si>
  <si>
    <t>砺波地方衛生施設組合</t>
    <rPh sb="0" eb="2">
      <t>トナミ</t>
    </rPh>
    <rPh sb="2" eb="4">
      <t>チホウ</t>
    </rPh>
    <rPh sb="4" eb="6">
      <t>エイセイ</t>
    </rPh>
    <rPh sb="6" eb="8">
      <t>シセツ</t>
    </rPh>
    <rPh sb="8" eb="10">
      <t>クミアイ</t>
    </rPh>
    <phoneticPr fontId="2"/>
  </si>
  <si>
    <t>小矢部川中流水害施設組合</t>
  </si>
  <si>
    <t>富山県市町村総合事務組合</t>
  </si>
  <si>
    <t>高岡地区広域圏事務組合</t>
  </si>
  <si>
    <t>富山県市町村会館管理組合</t>
  </si>
  <si>
    <t>富山県後期高齢者医療広域連合</t>
  </si>
  <si>
    <t>砺波地域消防組合</t>
  </si>
  <si>
    <t>砺波地方介護保険組合</t>
    <phoneticPr fontId="2"/>
  </si>
  <si>
    <t>-</t>
    <phoneticPr fontId="2"/>
  </si>
  <si>
    <t>-</t>
    <phoneticPr fontId="2"/>
  </si>
  <si>
    <t>-</t>
    <phoneticPr fontId="2"/>
  </si>
  <si>
    <t>クロスランドおやべ</t>
  </si>
  <si>
    <t>小矢部市体育協会</t>
    <rPh sb="0" eb="4">
      <t>オヤベシ</t>
    </rPh>
    <rPh sb="4" eb="6">
      <t>タイイク</t>
    </rPh>
    <rPh sb="6" eb="8">
      <t>キョウカイ</t>
    </rPh>
    <phoneticPr fontId="2"/>
  </si>
  <si>
    <t>小矢部市土地開発公社</t>
    <rPh sb="0" eb="4">
      <t>オヤベシ</t>
    </rPh>
    <rPh sb="4" eb="6">
      <t>トチ</t>
    </rPh>
    <rPh sb="6" eb="8">
      <t>カイハツ</t>
    </rPh>
    <rPh sb="8" eb="10">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</si>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</sst>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92608</c:v>
                </c:pt>
                <c:pt idx="1">
                  <c:v>77495</c:v>
                </c:pt>
                <c:pt idx="2">
                  <c:v>82812</c:v>
                </c:pt>
                <c:pt idx="3">
                  <c:v>122645</c:v>
                </c:pt>
                <c:pt idx="4">
                  <c:v>78110</c:v>
                </c:pt>
              </c:numCache>
            </c:numRef>
          </c:val>
          <c:smooth val="0"/>
        </c:ser>
        <c:dLbls>
          <c:showLegendKey val="0"/>
          <c:showVal val="0"/>
          <c:showCatName val="0"/>
          <c:showSerName val="0"/>
          <c:showPercent val="0"/>
          <c:showBubbleSize val="0"/>
        </c:dLbls>
        <c:marker val="1"/>
        <c:smooth val="0"/>
        <c:axId val="133261568"/>
        <c:axId val="133263744"/>
      </c:lineChart>
      <c:catAx>
        <c:axId val="133261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263744"/>
        <c:crosses val="autoZero"/>
        <c:auto val="1"/>
        <c:lblAlgn val="ctr"/>
        <c:lblOffset val="100"/>
        <c:tickLblSkip val="1"/>
        <c:tickMarkSkip val="1"/>
        <c:noMultiLvlLbl val="0"/>
      </c:catAx>
      <c:valAx>
        <c:axId val="1332637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26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10.88</c:v>
                </c:pt>
                <c:pt idx="1">
                  <c:v>4.7</c:v>
                </c:pt>
                <c:pt idx="2">
                  <c:v>4.9000000000000004</c:v>
                </c:pt>
                <c:pt idx="3">
                  <c:v>6.06</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13.17</c:v>
                </c:pt>
                <c:pt idx="1">
                  <c:v>15.18</c:v>
                </c:pt>
                <c:pt idx="2">
                  <c:v>12.59</c:v>
                </c:pt>
                <c:pt idx="3">
                  <c:v>11.72</c:v>
                </c:pt>
                <c:pt idx="4">
                  <c:v>11</c:v>
                </c:pt>
              </c:numCache>
            </c:numRef>
          </c:val>
        </c:ser>
        <c:dLbls>
          <c:showLegendKey val="0"/>
          <c:showVal val="0"/>
          <c:showCatName val="0"/>
          <c:showSerName val="0"/>
          <c:showPercent val="0"/>
          <c:showBubbleSize val="0"/>
        </c:dLbls>
        <c:gapWidth val="250"/>
        <c:overlap val="100"/>
        <c:axId val="134064000"/>
        <c:axId val="13407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3.69</c:v>
                </c:pt>
                <c:pt idx="1">
                  <c:v>-0.1</c:v>
                </c:pt>
                <c:pt idx="2">
                  <c:v>-2.23</c:v>
                </c:pt>
                <c:pt idx="3">
                  <c:v>2.88</c:v>
                </c:pt>
                <c:pt idx="4">
                  <c:v>-1.99</c:v>
                </c:pt>
              </c:numCache>
            </c:numRef>
          </c:val>
          <c:smooth val="0"/>
        </c:ser>
        <c:dLbls>
          <c:showLegendKey val="0"/>
          <c:showVal val="0"/>
          <c:showCatName val="0"/>
          <c:showSerName val="0"/>
          <c:showPercent val="0"/>
          <c:showBubbleSize val="0"/>
        </c:dLbls>
        <c:marker val="1"/>
        <c:smooth val="0"/>
        <c:axId val="134064000"/>
        <c:axId val="134074368"/>
      </c:lineChart>
      <c:catAx>
        <c:axId val="1340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74368"/>
        <c:crosses val="autoZero"/>
        <c:auto val="1"/>
        <c:lblAlgn val="ctr"/>
        <c:lblOffset val="100"/>
        <c:tickLblSkip val="1"/>
        <c:tickMarkSkip val="1"/>
        <c:noMultiLvlLbl val="0"/>
      </c:catAx>
      <c:valAx>
        <c:axId val="1340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東部産業団地事業特別会計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0.03</c:v>
                </c:pt>
                <c:pt idx="4">
                  <c:v>#N/A</c:v>
                </c:pt>
                <c:pt idx="5">
                  <c:v>0.01</c:v>
                </c:pt>
                <c:pt idx="6">
                  <c:v>#N/A</c:v>
                </c:pt>
                <c:pt idx="7">
                  <c:v>0.01</c:v>
                </c:pt>
                <c:pt idx="8">
                  <c:v>#N/A</c:v>
                </c:pt>
                <c:pt idx="9">
                  <c:v>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0.88</c:v>
                </c:pt>
                <c:pt idx="2">
                  <c:v>#N/A</c:v>
                </c:pt>
                <c:pt idx="3">
                  <c:v>1.19</c:v>
                </c:pt>
                <c:pt idx="4">
                  <c:v>#N/A</c:v>
                </c:pt>
                <c:pt idx="5">
                  <c:v>2.27</c:v>
                </c:pt>
                <c:pt idx="6">
                  <c:v>#N/A</c:v>
                </c:pt>
                <c:pt idx="7">
                  <c:v>0.95</c:v>
                </c:pt>
                <c:pt idx="8">
                  <c:v>#N/A</c:v>
                </c:pt>
                <c:pt idx="9">
                  <c:v>0.78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10.88</c:v>
                </c:pt>
                <c:pt idx="2">
                  <c:v>#N/A</c:v>
                </c:pt>
                <c:pt idx="3">
                  <c:v>4.7</c:v>
                </c:pt>
                <c:pt idx="4">
                  <c:v>#N/A</c:v>
                </c:pt>
                <c:pt idx="5">
                  <c:v>4.9000000000000004</c:v>
                </c:pt>
                <c:pt idx="6">
                  <c:v>#N/A</c:v>
                </c:pt>
                <c:pt idx="7">
                  <c:v>6.05</c:v>
                </c:pt>
                <c:pt idx="8">
                  <c:v>#N/A</c:v>
                </c:pt>
                <c:pt idx="9">
                  <c:v>4.38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5.62</c:v>
                </c:pt>
                <c:pt idx="2">
                  <c:v>#N/A</c:v>
                </c:pt>
                <c:pt idx="3">
                  <c:v>5.97</c:v>
                </c:pt>
                <c:pt idx="4">
                  <c:v>#N/A</c:v>
                </c:pt>
                <c:pt idx="5">
                  <c:v>6.44</c:v>
                </c:pt>
                <c:pt idx="6">
                  <c:v>#N/A</c:v>
                </c:pt>
                <c:pt idx="7">
                  <c:v>6.61</c:v>
                </c:pt>
                <c:pt idx="8">
                  <c:v>#N/A</c:v>
                </c:pt>
                <c:pt idx="9">
                  <c:v>5.89</c:v>
                </c:pt>
              </c:numCache>
            </c:numRef>
          </c:val>
        </c:ser>
        <c:dLbls>
          <c:showLegendKey val="0"/>
          <c:showVal val="0"/>
          <c:showCatName val="0"/>
          <c:showSerName val="0"/>
          <c:showPercent val="0"/>
          <c:showBubbleSize val="0"/>
        </c:dLbls>
        <c:gapWidth val="150"/>
        <c:overlap val="100"/>
        <c:axId val="134496256"/>
        <c:axId val="134497792"/>
      </c:barChart>
      <c:catAx>
        <c:axId val="1344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97792"/>
        <c:crosses val="autoZero"/>
        <c:auto val="1"/>
        <c:lblAlgn val="ctr"/>
        <c:lblOffset val="100"/>
        <c:tickLblSkip val="1"/>
        <c:tickMarkSkip val="1"/>
        <c:noMultiLvlLbl val="0"/>
      </c:catAx>
      <c:valAx>
        <c:axId val="13449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9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1135</c:v>
                </c:pt>
                <c:pt idx="5">
                  <c:v>1149</c:v>
                </c:pt>
                <c:pt idx="8">
                  <c:v>1176</c:v>
                </c:pt>
                <c:pt idx="11">
                  <c:v>1262</c:v>
                </c:pt>
                <c:pt idx="14">
                  <c:v>1273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2</c:v>
                </c:pt>
                <c:pt idx="6">
                  <c:v>2</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94</c:v>
                </c:pt>
                <c:pt idx="3">
                  <c:v>76</c:v>
                </c:pt>
                <c:pt idx="6">
                  <c:v>69</c:v>
                </c:pt>
                <c:pt idx="9">
                  <c:v>79</c:v>
                </c:pt>
                <c:pt idx="12">
                  <c:v>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84</c:v>
                </c:pt>
                <c:pt idx="3">
                  <c:v>124</c:v>
                </c:pt>
                <c:pt idx="6">
                  <c:v>129</c:v>
                </c:pt>
                <c:pt idx="9">
                  <c:v>109</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828</c:v>
                </c:pt>
                <c:pt idx="3">
                  <c:v>839</c:v>
                </c:pt>
                <c:pt idx="6">
                  <c:v>892</c:v>
                </c:pt>
                <c:pt idx="9">
                  <c:v>866</c:v>
                </c:pt>
                <c:pt idx="12">
                  <c:v>874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1348</c:v>
                </c:pt>
                <c:pt idx="3">
                  <c:v>1322</c:v>
                </c:pt>
                <c:pt idx="6">
                  <c:v>1212</c:v>
                </c:pt>
                <c:pt idx="9">
                  <c:v>1173</c:v>
                </c:pt>
                <c:pt idx="12">
                  <c:v>1169</c:v>
                </c:pt>
              </c:numCache>
            </c:numRef>
          </c:val>
        </c:ser>
        <c:dLbls>
          <c:showLegendKey val="0"/>
          <c:showVal val="0"/>
          <c:showCatName val="0"/>
          <c:showSerName val="0"/>
          <c:showPercent val="0"/>
          <c:showBubbleSize val="0"/>
        </c:dLbls>
        <c:gapWidth val="100"/>
        <c:overlap val="100"/>
        <c:axId val="135236608"/>
        <c:axId val="13524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1219</c:v>
                </c:pt>
                <c:pt idx="2">
                  <c:v>#N/A</c:v>
                </c:pt>
                <c:pt idx="3">
                  <c:v>#N/A</c:v>
                </c:pt>
                <c:pt idx="4">
                  <c:v>1214</c:v>
                </c:pt>
                <c:pt idx="5">
                  <c:v>#N/A</c:v>
                </c:pt>
                <c:pt idx="6">
                  <c:v>#N/A</c:v>
                </c:pt>
                <c:pt idx="7">
                  <c:v>1128</c:v>
                </c:pt>
                <c:pt idx="8">
                  <c:v>#N/A</c:v>
                </c:pt>
                <c:pt idx="9">
                  <c:v>#N/A</c:v>
                </c:pt>
                <c:pt idx="10">
                  <c:v>965</c:v>
                </c:pt>
                <c:pt idx="11">
                  <c:v>#N/A</c:v>
                </c:pt>
                <c:pt idx="12">
                  <c:v>#N/A</c:v>
                </c:pt>
                <c:pt idx="13">
                  <c:v>936</c:v>
                </c:pt>
                <c:pt idx="14">
                  <c:v>#N/A</c:v>
                </c:pt>
              </c:numCache>
            </c:numRef>
          </c:val>
          <c:smooth val="0"/>
        </c:ser>
        <c:dLbls>
          <c:showLegendKey val="0"/>
          <c:showVal val="0"/>
          <c:showCatName val="0"/>
          <c:showSerName val="0"/>
          <c:showPercent val="0"/>
          <c:showBubbleSize val="0"/>
        </c:dLbls>
        <c:marker val="1"/>
        <c:smooth val="0"/>
        <c:axId val="135236608"/>
        <c:axId val="135246976"/>
      </c:lineChart>
      <c:catAx>
        <c:axId val="1352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46976"/>
        <c:crosses val="autoZero"/>
        <c:auto val="1"/>
        <c:lblAlgn val="ctr"/>
        <c:lblOffset val="100"/>
        <c:tickLblSkip val="1"/>
        <c:tickMarkSkip val="1"/>
        <c:noMultiLvlLbl val="0"/>
      </c:catAx>
      <c:valAx>
        <c:axId val="13524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15454</c:v>
                </c:pt>
                <c:pt idx="5">
                  <c:v>15937</c:v>
                </c:pt>
                <c:pt idx="8">
                  <c:v>16949</c:v>
                </c:pt>
                <c:pt idx="11">
                  <c:v>17497</c:v>
                </c:pt>
                <c:pt idx="14">
                  <c:v>17763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295</c:v>
                </c:pt>
                <c:pt idx="5">
                  <c:v>276</c:v>
                </c:pt>
                <c:pt idx="8">
                  <c:v>274</c:v>
                </c:pt>
                <c:pt idx="11">
                  <c:v>235</c:v>
                </c:pt>
                <c:pt idx="14">
                  <c:v>188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1950</c:v>
                </c:pt>
                <c:pt idx="5">
                  <c:v>2000</c:v>
                </c:pt>
                <c:pt idx="8">
                  <c:v>2069</c:v>
                </c:pt>
                <c:pt idx="11">
                  <c:v>1896</c:v>
                </c:pt>
                <c:pt idx="14">
                  <c:v>1594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2644</c:v>
                </c:pt>
                <c:pt idx="3">
                  <c:v>2602</c:v>
                </c:pt>
                <c:pt idx="6">
                  <c:v>2609</c:v>
                </c:pt>
                <c:pt idx="9">
                  <c:v>2378</c:v>
                </c:pt>
                <c:pt idx="12">
                  <c:v>2281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281</c:v>
                </c:pt>
                <c:pt idx="3">
                  <c:v>516</c:v>
                </c:pt>
                <c:pt idx="6">
                  <c:v>440</c:v>
                </c:pt>
                <c:pt idx="9">
                  <c:v>454</c:v>
                </c:pt>
                <c:pt idx="12">
                  <c:v>658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13727</c:v>
                </c:pt>
                <c:pt idx="3">
                  <c:v>13728</c:v>
                </c:pt>
                <c:pt idx="6">
                  <c:v>13557</c:v>
                </c:pt>
                <c:pt idx="9">
                  <c:v>13126</c:v>
                </c:pt>
                <c:pt idx="12">
                  <c:v>13000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649</c:v>
                </c:pt>
                <c:pt idx="3">
                  <c:v>875</c:v>
                </c:pt>
                <c:pt idx="6">
                  <c:v>829</c:v>
                </c:pt>
                <c:pt idx="9">
                  <c:v>2420</c:v>
                </c:pt>
                <c:pt idx="12">
                  <c:v>3343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11909</c:v>
                </c:pt>
                <c:pt idx="3">
                  <c:v>11521</c:v>
                </c:pt>
                <c:pt idx="6">
                  <c:v>12268</c:v>
                </c:pt>
                <c:pt idx="9">
                  <c:v>13501</c:v>
                </c:pt>
                <c:pt idx="12">
                  <c:v>13969</c:v>
                </c:pt>
              </c:numCache>
            </c:numRef>
          </c:val>
        </c:ser>
        <c:dLbls>
          <c:showLegendKey val="0"/>
          <c:showVal val="0"/>
          <c:showCatName val="0"/>
          <c:showSerName val="0"/>
          <c:showPercent val="0"/>
          <c:showBubbleSize val="0"/>
        </c:dLbls>
        <c:gapWidth val="100"/>
        <c:overlap val="100"/>
        <c:axId val="137140096"/>
        <c:axId val="13715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11511</c:v>
                </c:pt>
                <c:pt idx="2">
                  <c:v>#N/A</c:v>
                </c:pt>
                <c:pt idx="3">
                  <c:v>#N/A</c:v>
                </c:pt>
                <c:pt idx="4">
                  <c:v>11029</c:v>
                </c:pt>
                <c:pt idx="5">
                  <c:v>#N/A</c:v>
                </c:pt>
                <c:pt idx="6">
                  <c:v>#N/A</c:v>
                </c:pt>
                <c:pt idx="7">
                  <c:v>10412</c:v>
                </c:pt>
                <c:pt idx="8">
                  <c:v>#N/A</c:v>
                </c:pt>
                <c:pt idx="9">
                  <c:v>#N/A</c:v>
                </c:pt>
                <c:pt idx="10">
                  <c:v>12251</c:v>
                </c:pt>
                <c:pt idx="11">
                  <c:v>#N/A</c:v>
                </c:pt>
                <c:pt idx="12">
                  <c:v>#N/A</c:v>
                </c:pt>
                <c:pt idx="13">
                  <c:v>13707</c:v>
                </c:pt>
                <c:pt idx="14">
                  <c:v>#N/A</c:v>
                </c:pt>
              </c:numCache>
            </c:numRef>
          </c:val>
          <c:smooth val="0"/>
        </c:ser>
        <c:dLbls>
          <c:showLegendKey val="0"/>
          <c:showVal val="0"/>
          <c:showCatName val="0"/>
          <c:showSerName val="0"/>
          <c:showPercent val="0"/>
          <c:showBubbleSize val="0"/>
        </c:dLbls>
        <c:marker val="1"/>
        <c:smooth val="0"/>
        <c:axId val="137140096"/>
        <c:axId val="137150464"/>
      </c:lineChart>
      <c:catAx>
        <c:axId val="13714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50464"/>
        <c:crosses val="autoZero"/>
        <c:auto val="1"/>
        <c:lblAlgn val="ctr"/>
        <c:lblOffset val="100"/>
        <c:tickLblSkip val="1"/>
        <c:tickMarkSkip val="1"/>
        <c:noMultiLvlLbl val="0"/>
      </c:catAx>
      <c:valAx>
        <c:axId val="13715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4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31,303
30,982
134.07
14,580,826
14,045,847
355,714
8,105,865
13,968,945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199.9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a:effectLst/>
            </a:rPr>
            <a:t>　単年度の指標としては、特に企業の設備投資による固定資産税と地方消費税交付金で収入増となり</a:t>
          </a:r>
          <a:r>
            <a:rPr lang="en-US" altLang="ja-JP" sz="1400">
              <a:effectLst/>
            </a:rPr>
            <a:t>0.02</a:t>
          </a:r>
          <a:r>
            <a:rPr lang="ja-JP" altLang="en-US" sz="1400">
              <a:effectLst/>
            </a:rPr>
            <a:t>ポイント上昇したものの、３年平均では昨年と同数となった。</a:t>
          </a:r>
          <a:endParaRPr lang="en-US" altLang="ja-JP" sz="1400">
            <a:effectLst/>
          </a:endParaRPr>
        </a:p>
        <a:p>
          <a:pPr rtl="0"/>
          <a:r>
            <a:rPr lang="ja-JP" altLang="en-US" sz="1400">
              <a:effectLst/>
            </a:rPr>
            <a:t>　平成</a:t>
          </a:r>
          <a:r>
            <a:rPr lang="en-US" altLang="ja-JP" sz="1400">
              <a:effectLst/>
            </a:rPr>
            <a:t>22</a:t>
          </a:r>
          <a:r>
            <a:rPr lang="ja-JP" altLang="en-US" sz="1400">
              <a:effectLst/>
            </a:rPr>
            <a:t>年度からについては、類似団体を上回りつつ同様の変動をみせているが、県平均値に落ち着いており、引続き企業誘致や新産業の創出、中小企業対策など、市内経済の活性化等による税源の涵養、徴収対策の強化など、税収増に努める。 </a:t>
          </a:r>
          <a:endParaRPr lang="en-US" altLang="ja-JP" sz="1400">
            <a:effectLst/>
          </a:endParaRPr>
        </a:p>
        <a:p>
          <a:pPr rtl="0"/>
          <a:r>
            <a:rPr lang="ja-JP" altLang="en-US" sz="1400">
              <a:effectLst/>
            </a:rPr>
            <a:t>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7" name="直線コネクタ 66"/>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0" name="直線コネクタ 69"/>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3" name="直線コネクタ 72"/>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6" name="直線コネクタ 75"/>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6" name="円/楕円 85"/>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21819</xdr:rowOff>
    </xdr:from>
    <xdr:ext cx="762000" cy="259045"/>
    <xdr:sp macro="" textlink="">
      <xdr:nvSpPr>
        <xdr:cNvPr id="87"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8" name="円/楕円 87"/>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89" name="テキスト ボックス 88"/>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0" name="円/楕円 89"/>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1" name="テキスト ボックス 90"/>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2" name="円/楕円 91"/>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3" name="テキスト ボックス 92"/>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4" name="円/楕円 93"/>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5" name="テキスト ボックス 94"/>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定員適正化計画に基づく職員数の配置などにより比較的低割合で人件費を維持したことなどにより、類似団体、全国平均、県平均のいずれよりも上回る数値を維持した。</a:t>
          </a:r>
          <a:endParaRPr kumimoji="1" lang="en-US" altLang="ja-JP" sz="1100">
            <a:latin typeface="ＭＳ Ｐゴシック"/>
          </a:endParaRPr>
        </a:p>
        <a:p>
          <a:r>
            <a:rPr kumimoji="1" lang="ja-JP" altLang="en-US" sz="1100">
              <a:latin typeface="ＭＳ Ｐゴシック"/>
            </a:rPr>
            <a:t>　今後は引き続き職員適正化計画に基づき人件費の抑制に努めるともに、公共施設の維持管理費、委託料などにより比較的に割合の高い物件費について、類似公共施設の統廃合などによる経費削減に努めていく。さらに、石動駅周辺整備事業の着手などによる公債費の上昇、人口減少による地方交付税の減少などにより硬直化要素が見込まれるため、引き続き、事務事業の存廃、事業内容の見直しを行い経常経費の削減に努める。</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59</xdr:row>
      <xdr:rowOff>10704</xdr:rowOff>
    </xdr:to>
    <xdr:cxnSp macro="">
      <xdr:nvCxnSpPr>
        <xdr:cNvPr id="132" name="直線コネクタ 131"/>
        <xdr:cNvCxnSpPr/>
      </xdr:nvCxnSpPr>
      <xdr:spPr>
        <a:xfrm>
          <a:off x="4114800" y="101193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59</xdr:row>
      <xdr:rowOff>14151</xdr:rowOff>
    </xdr:to>
    <xdr:cxnSp macro="">
      <xdr:nvCxnSpPr>
        <xdr:cNvPr id="135" name="直線コネクタ 134"/>
        <xdr:cNvCxnSpPr/>
      </xdr:nvCxnSpPr>
      <xdr:spPr>
        <a:xfrm flipV="1">
          <a:off x="3225800" y="101193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14151</xdr:rowOff>
    </xdr:from>
    <xdr:to>
      <xdr:col>4</xdr:col>
      <xdr:colOff>482600</xdr:colOff>
      <xdr:row>59</xdr:row>
      <xdr:rowOff>14151</xdr:rowOff>
    </xdr:to>
    <xdr:cxnSp macro="">
      <xdr:nvCxnSpPr>
        <xdr:cNvPr id="138" name="直線コネクタ 137"/>
        <xdr:cNvCxnSpPr/>
      </xdr:nvCxnSpPr>
      <xdr:spPr>
        <a:xfrm>
          <a:off x="2336800" y="10129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10704</xdr:rowOff>
    </xdr:from>
    <xdr:to>
      <xdr:col>3</xdr:col>
      <xdr:colOff>279400</xdr:colOff>
      <xdr:row>59</xdr:row>
      <xdr:rowOff>14151</xdr:rowOff>
    </xdr:to>
    <xdr:cxnSp macro="">
      <xdr:nvCxnSpPr>
        <xdr:cNvPr id="141" name="直線コネクタ 140"/>
        <xdr:cNvCxnSpPr/>
      </xdr:nvCxnSpPr>
      <xdr:spPr>
        <a:xfrm>
          <a:off x="1447800" y="101262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131354</xdr:rowOff>
    </xdr:from>
    <xdr:to>
      <xdr:col>7</xdr:col>
      <xdr:colOff>203200</xdr:colOff>
      <xdr:row>59</xdr:row>
      <xdr:rowOff>61504</xdr:rowOff>
    </xdr:to>
    <xdr:sp macro="" textlink="">
      <xdr:nvSpPr>
        <xdr:cNvPr id="151" name="円/楕円 150"/>
        <xdr:cNvSpPr/>
      </xdr:nvSpPr>
      <xdr:spPr>
        <a:xfrm>
          <a:off x="4902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147881</xdr:rowOff>
    </xdr:from>
    <xdr:ext cx="762000" cy="259045"/>
    <xdr:sp macro="" textlink="">
      <xdr:nvSpPr>
        <xdr:cNvPr id="152" name="財政構造の弾力性該当値テキスト"/>
        <xdr:cNvSpPr txBox="1"/>
      </xdr:nvSpPr>
      <xdr:spPr>
        <a:xfrm>
          <a:off x="5041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124460</xdr:rowOff>
    </xdr:from>
    <xdr:to>
      <xdr:col>6</xdr:col>
      <xdr:colOff>50800</xdr:colOff>
      <xdr:row>59</xdr:row>
      <xdr:rowOff>54610</xdr:rowOff>
    </xdr:to>
    <xdr:sp macro="" textlink="">
      <xdr:nvSpPr>
        <xdr:cNvPr id="153" name="円/楕円 152"/>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64787</xdr:rowOff>
    </xdr:from>
    <xdr:ext cx="736600" cy="259045"/>
    <xdr:sp macro="" textlink="">
      <xdr:nvSpPr>
        <xdr:cNvPr id="154" name="テキスト ボックス 153"/>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134801</xdr:rowOff>
    </xdr:from>
    <xdr:to>
      <xdr:col>4</xdr:col>
      <xdr:colOff>533400</xdr:colOff>
      <xdr:row>59</xdr:row>
      <xdr:rowOff>64951</xdr:rowOff>
    </xdr:to>
    <xdr:sp macro="" textlink="">
      <xdr:nvSpPr>
        <xdr:cNvPr id="155" name="円/楕円 154"/>
        <xdr:cNvSpPr/>
      </xdr:nvSpPr>
      <xdr:spPr>
        <a:xfrm>
          <a:off x="3175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75128</xdr:rowOff>
    </xdr:from>
    <xdr:ext cx="762000" cy="259045"/>
    <xdr:sp macro="" textlink="">
      <xdr:nvSpPr>
        <xdr:cNvPr id="156" name="テキスト ボックス 155"/>
        <xdr:cNvSpPr txBox="1"/>
      </xdr:nvSpPr>
      <xdr:spPr>
        <a:xfrm>
          <a:off x="2844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134801</xdr:rowOff>
    </xdr:from>
    <xdr:to>
      <xdr:col>3</xdr:col>
      <xdr:colOff>330200</xdr:colOff>
      <xdr:row>59</xdr:row>
      <xdr:rowOff>64951</xdr:rowOff>
    </xdr:to>
    <xdr:sp macro="" textlink="">
      <xdr:nvSpPr>
        <xdr:cNvPr id="157" name="円/楕円 156"/>
        <xdr:cNvSpPr/>
      </xdr:nvSpPr>
      <xdr:spPr>
        <a:xfrm>
          <a:off x="2286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75128</xdr:rowOff>
    </xdr:from>
    <xdr:ext cx="762000" cy="259045"/>
    <xdr:sp macro="" textlink="">
      <xdr:nvSpPr>
        <xdr:cNvPr id="158" name="テキスト ボックス 157"/>
        <xdr:cNvSpPr txBox="1"/>
      </xdr:nvSpPr>
      <xdr:spPr>
        <a:xfrm>
          <a:off x="1955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131354</xdr:rowOff>
    </xdr:from>
    <xdr:to>
      <xdr:col>2</xdr:col>
      <xdr:colOff>127000</xdr:colOff>
      <xdr:row>59</xdr:row>
      <xdr:rowOff>61504</xdr:rowOff>
    </xdr:to>
    <xdr:sp macro="" textlink="">
      <xdr:nvSpPr>
        <xdr:cNvPr id="159" name="円/楕円 158"/>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71681</xdr:rowOff>
    </xdr:from>
    <xdr:ext cx="762000" cy="259045"/>
    <xdr:sp macro="" textlink="">
      <xdr:nvSpPr>
        <xdr:cNvPr id="160" name="テキスト ボックス 159"/>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[126,065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3,940</a:t>
          </a:r>
          <a:r>
            <a:rPr kumimoji="1" lang="ja-JP" altLang="en-US" sz="1300">
              <a:latin typeface="ＭＳ Ｐゴシック"/>
            </a:rPr>
            <a:t>円の増となり悪化した。要因としては、老朽化した公共施設等の維持補修費が上昇したことがある。</a:t>
          </a:r>
          <a:endParaRPr kumimoji="1" lang="en-US" altLang="ja-JP" sz="1300">
            <a:latin typeface="ＭＳ Ｐゴシック"/>
          </a:endParaRPr>
        </a:p>
        <a:p>
          <a:r>
            <a:rPr kumimoji="1" lang="ja-JP" altLang="en-US" sz="1300">
              <a:latin typeface="ＭＳ Ｐゴシック"/>
            </a:rPr>
            <a:t>　老朽化した公共施設が増加していくと同時に、今後も人口減少が見込まれるため、将来人口を見据えた公共施設あり方の検討を進めていく。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116887</xdr:rowOff>
    </xdr:from>
    <xdr:to>
      <xdr:col>7</xdr:col>
      <xdr:colOff>152400</xdr:colOff>
      <xdr:row>82</xdr:row>
      <xdr:rowOff>126395</xdr:rowOff>
    </xdr:to>
    <xdr:cxnSp macro="">
      <xdr:nvCxnSpPr>
        <xdr:cNvPr id="192" name="直線コネクタ 191"/>
        <xdr:cNvCxnSpPr/>
      </xdr:nvCxnSpPr>
      <xdr:spPr>
        <a:xfrm>
          <a:off x="4114800" y="14175787"/>
          <a:ext cx="8382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111171</xdr:rowOff>
    </xdr:from>
    <xdr:ext cx="762000" cy="259045"/>
    <xdr:sp macro="" textlink="">
      <xdr:nvSpPr>
        <xdr:cNvPr id="193" name="人件費・物件費等の状況平均値テキスト"/>
        <xdr:cNvSpPr txBox="1"/>
      </xdr:nvSpPr>
      <xdr:spPr>
        <a:xfrm>
          <a:off x="5041900" y="1417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116887</xdr:rowOff>
    </xdr:from>
    <xdr:to>
      <xdr:col>6</xdr:col>
      <xdr:colOff>0</xdr:colOff>
      <xdr:row>82</xdr:row>
      <xdr:rowOff>117745</xdr:rowOff>
    </xdr:to>
    <xdr:cxnSp macro="">
      <xdr:nvCxnSpPr>
        <xdr:cNvPr id="195" name="直線コネクタ 194"/>
        <xdr:cNvCxnSpPr/>
      </xdr:nvCxnSpPr>
      <xdr:spPr>
        <a:xfrm flipV="1">
          <a:off x="3225800" y="14175787"/>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117745</xdr:rowOff>
    </xdr:from>
    <xdr:to>
      <xdr:col>4</xdr:col>
      <xdr:colOff>482600</xdr:colOff>
      <xdr:row>82</xdr:row>
      <xdr:rowOff>128060</xdr:rowOff>
    </xdr:to>
    <xdr:cxnSp macro="">
      <xdr:nvCxnSpPr>
        <xdr:cNvPr id="198" name="直線コネクタ 197"/>
        <xdr:cNvCxnSpPr/>
      </xdr:nvCxnSpPr>
      <xdr:spPr>
        <a:xfrm flipV="1">
          <a:off x="2336800" y="14176645"/>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128060</xdr:rowOff>
    </xdr:from>
    <xdr:to>
      <xdr:col>3</xdr:col>
      <xdr:colOff>279400</xdr:colOff>
      <xdr:row>82</xdr:row>
      <xdr:rowOff>145111</xdr:rowOff>
    </xdr:to>
    <xdr:cxnSp macro="">
      <xdr:nvCxnSpPr>
        <xdr:cNvPr id="201" name="直線コネクタ 200"/>
        <xdr:cNvCxnSpPr/>
      </xdr:nvCxnSpPr>
      <xdr:spPr>
        <a:xfrm flipV="1">
          <a:off x="1447800" y="14186960"/>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36241</xdr:rowOff>
    </xdr:from>
    <xdr:ext cx="762000" cy="259045"/>
    <xdr:sp macro="" textlink="">
      <xdr:nvSpPr>
        <xdr:cNvPr id="205" name="テキスト ボックス 204"/>
        <xdr:cNvSpPr txBox="1"/>
      </xdr:nvSpPr>
      <xdr:spPr>
        <a:xfrm>
          <a:off x="1066800" y="14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75595</xdr:rowOff>
    </xdr:from>
    <xdr:to>
      <xdr:col>7</xdr:col>
      <xdr:colOff>203200</xdr:colOff>
      <xdr:row>83</xdr:row>
      <xdr:rowOff>5745</xdr:rowOff>
    </xdr:to>
    <xdr:sp macro="" textlink="">
      <xdr:nvSpPr>
        <xdr:cNvPr id="211" name="円/楕円 210"/>
        <xdr:cNvSpPr/>
      </xdr:nvSpPr>
      <xdr:spPr>
        <a:xfrm>
          <a:off x="4902200" y="141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168322</xdr:rowOff>
    </xdr:from>
    <xdr:ext cx="762000" cy="259045"/>
    <xdr:sp macro="" textlink="">
      <xdr:nvSpPr>
        <xdr:cNvPr id="212" name="人件費・物件費等の状況該当値テキスト"/>
        <xdr:cNvSpPr txBox="1"/>
      </xdr:nvSpPr>
      <xdr:spPr>
        <a:xfrm>
          <a:off x="5041900" y="1405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66087</xdr:rowOff>
    </xdr:from>
    <xdr:to>
      <xdr:col>6</xdr:col>
      <xdr:colOff>50800</xdr:colOff>
      <xdr:row>82</xdr:row>
      <xdr:rowOff>167687</xdr:rowOff>
    </xdr:to>
    <xdr:sp macro="" textlink="">
      <xdr:nvSpPr>
        <xdr:cNvPr id="213" name="円/楕円 212"/>
        <xdr:cNvSpPr/>
      </xdr:nvSpPr>
      <xdr:spPr>
        <a:xfrm>
          <a:off x="4064000" y="141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6414</xdr:rowOff>
    </xdr:from>
    <xdr:ext cx="736600" cy="259045"/>
    <xdr:sp macro="" textlink="">
      <xdr:nvSpPr>
        <xdr:cNvPr id="214" name="テキスト ボックス 213"/>
        <xdr:cNvSpPr txBox="1"/>
      </xdr:nvSpPr>
      <xdr:spPr>
        <a:xfrm>
          <a:off x="3733800" y="1389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66945</xdr:rowOff>
    </xdr:from>
    <xdr:to>
      <xdr:col>4</xdr:col>
      <xdr:colOff>533400</xdr:colOff>
      <xdr:row>82</xdr:row>
      <xdr:rowOff>168545</xdr:rowOff>
    </xdr:to>
    <xdr:sp macro="" textlink="">
      <xdr:nvSpPr>
        <xdr:cNvPr id="215" name="円/楕円 214"/>
        <xdr:cNvSpPr/>
      </xdr:nvSpPr>
      <xdr:spPr>
        <a:xfrm>
          <a:off x="3175000" y="14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7272</xdr:rowOff>
    </xdr:from>
    <xdr:ext cx="762000" cy="259045"/>
    <xdr:sp macro="" textlink="">
      <xdr:nvSpPr>
        <xdr:cNvPr id="216" name="テキスト ボックス 215"/>
        <xdr:cNvSpPr txBox="1"/>
      </xdr:nvSpPr>
      <xdr:spPr>
        <a:xfrm>
          <a:off x="2844800" y="1389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77260</xdr:rowOff>
    </xdr:from>
    <xdr:to>
      <xdr:col>3</xdr:col>
      <xdr:colOff>330200</xdr:colOff>
      <xdr:row>83</xdr:row>
      <xdr:rowOff>7410</xdr:rowOff>
    </xdr:to>
    <xdr:sp macro="" textlink="">
      <xdr:nvSpPr>
        <xdr:cNvPr id="217" name="円/楕円 216"/>
        <xdr:cNvSpPr/>
      </xdr:nvSpPr>
      <xdr:spPr>
        <a:xfrm>
          <a:off x="2286000" y="141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17587</xdr:rowOff>
    </xdr:from>
    <xdr:ext cx="762000" cy="259045"/>
    <xdr:sp macro="" textlink="">
      <xdr:nvSpPr>
        <xdr:cNvPr id="218" name="テキスト ボックス 217"/>
        <xdr:cNvSpPr txBox="1"/>
      </xdr:nvSpPr>
      <xdr:spPr>
        <a:xfrm>
          <a:off x="1955800" y="1390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94311</xdr:rowOff>
    </xdr:from>
    <xdr:to>
      <xdr:col>2</xdr:col>
      <xdr:colOff>127000</xdr:colOff>
      <xdr:row>83</xdr:row>
      <xdr:rowOff>24461</xdr:rowOff>
    </xdr:to>
    <xdr:sp macro="" textlink="">
      <xdr:nvSpPr>
        <xdr:cNvPr id="219" name="円/楕円 218"/>
        <xdr:cNvSpPr/>
      </xdr:nvSpPr>
      <xdr:spPr>
        <a:xfrm>
          <a:off x="1397000" y="14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34638</xdr:rowOff>
    </xdr:from>
    <xdr:ext cx="762000" cy="259045"/>
    <xdr:sp macro="" textlink="">
      <xdr:nvSpPr>
        <xdr:cNvPr id="220" name="テキスト ボックス 219"/>
        <xdr:cNvSpPr txBox="1"/>
      </xdr:nvSpPr>
      <xdr:spPr>
        <a:xfrm>
          <a:off x="1066800" y="1392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国家公務員の臨時的な給与削減により数値が減少し、</a:t>
          </a:r>
          <a:r>
            <a:rPr kumimoji="1" lang="en-US" altLang="ja-JP" sz="1300">
              <a:latin typeface="ＭＳ Ｐゴシック"/>
            </a:rPr>
            <a:t>100%</a:t>
          </a:r>
          <a:r>
            <a:rPr kumimoji="1" lang="ja-JP" altLang="en-US" sz="1300">
              <a:latin typeface="ＭＳ Ｐゴシック"/>
            </a:rPr>
            <a:t>に近づく指数は平成</a:t>
          </a:r>
          <a:r>
            <a:rPr kumimoji="1" lang="en-US" altLang="ja-JP" sz="1300">
              <a:latin typeface="ＭＳ Ｐゴシック"/>
            </a:rPr>
            <a:t>25</a:t>
          </a:r>
          <a:r>
            <a:rPr kumimoji="1" lang="ja-JP" altLang="en-US" sz="1300">
              <a:latin typeface="ＭＳ Ｐゴシック"/>
            </a:rPr>
            <a:t>年度には</a:t>
          </a:r>
          <a:r>
            <a:rPr kumimoji="1" lang="en-US" altLang="ja-JP" sz="1300">
              <a:latin typeface="ＭＳ Ｐゴシック"/>
            </a:rPr>
            <a:t>90</a:t>
          </a:r>
          <a:r>
            <a:rPr kumimoji="1" lang="ja-JP" altLang="en-US" sz="1300">
              <a:latin typeface="ＭＳ Ｐゴシック"/>
            </a:rPr>
            <a:t>％を下回る指数となった。平成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0.5</a:t>
          </a:r>
          <a:r>
            <a:rPr kumimoji="1" lang="ja-JP" altLang="en-US" sz="1300">
              <a:latin typeface="ＭＳ Ｐゴシック"/>
            </a:rPr>
            <a:t>％の増となったものの類似団体、全国平均、県平均のいずれよりも低い水準を維持している。</a:t>
          </a:r>
          <a:endParaRPr kumimoji="1" lang="en-US" altLang="ja-JP" sz="1300">
            <a:latin typeface="ＭＳ Ｐゴシック"/>
          </a:endParaRPr>
        </a:p>
        <a:p>
          <a:r>
            <a:rPr kumimoji="1" lang="ja-JP" altLang="en-US" sz="1300">
              <a:latin typeface="ＭＳ Ｐゴシック"/>
            </a:rPr>
            <a:t>　今後も引き続き、事務の簡素合理化、ノー残業デーや振替休日の徹底などにより、時間外勤務てあての　削減を図り、給与の適正化に努めたい。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128524</xdr:rowOff>
    </xdr:from>
    <xdr:to>
      <xdr:col>24</xdr:col>
      <xdr:colOff>558800</xdr:colOff>
      <xdr:row>83</xdr:row>
      <xdr:rowOff>152654</xdr:rowOff>
    </xdr:to>
    <xdr:cxnSp macro="">
      <xdr:nvCxnSpPr>
        <xdr:cNvPr id="252" name="直線コネクタ 251"/>
        <xdr:cNvCxnSpPr/>
      </xdr:nvCxnSpPr>
      <xdr:spPr>
        <a:xfrm>
          <a:off x="16179800" y="143588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128524</xdr:rowOff>
    </xdr:from>
    <xdr:to>
      <xdr:col>23</xdr:col>
      <xdr:colOff>406400</xdr:colOff>
      <xdr:row>86</xdr:row>
      <xdr:rowOff>58165</xdr:rowOff>
    </xdr:to>
    <xdr:cxnSp macro="">
      <xdr:nvCxnSpPr>
        <xdr:cNvPr id="255" name="直線コネクタ 254"/>
        <xdr:cNvCxnSpPr/>
      </xdr:nvCxnSpPr>
      <xdr:spPr>
        <a:xfrm flipV="1">
          <a:off x="15290800" y="14358874"/>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86</xdr:row>
      <xdr:rowOff>58165</xdr:rowOff>
    </xdr:to>
    <xdr:cxnSp macro="">
      <xdr:nvCxnSpPr>
        <xdr:cNvPr id="258" name="直線コネクタ 257"/>
        <xdr:cNvCxnSpPr/>
      </xdr:nvCxnSpPr>
      <xdr:spPr>
        <a:xfrm>
          <a:off x="14401800" y="14802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86</xdr:row>
      <xdr:rowOff>58165</xdr:rowOff>
    </xdr:to>
    <xdr:cxnSp macro="">
      <xdr:nvCxnSpPr>
        <xdr:cNvPr id="261" name="直線コネクタ 260"/>
        <xdr:cNvCxnSpPr/>
      </xdr:nvCxnSpPr>
      <xdr:spPr>
        <a:xfrm>
          <a:off x="13512800" y="14479524"/>
          <a:ext cx="889000" cy="3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1" name="円/楕円 270"/>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118381</xdr:rowOff>
    </xdr:from>
    <xdr:ext cx="762000" cy="259045"/>
    <xdr:sp macro="" textlink="">
      <xdr:nvSpPr>
        <xdr:cNvPr id="272" name="給与水準   （国との比較）該当値テキスト"/>
        <xdr:cNvSpPr txBox="1"/>
      </xdr:nvSpPr>
      <xdr:spPr>
        <a:xfrm>
          <a:off x="17106900" y="1417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77724</xdr:rowOff>
    </xdr:from>
    <xdr:to>
      <xdr:col>23</xdr:col>
      <xdr:colOff>457200</xdr:colOff>
      <xdr:row>84</xdr:row>
      <xdr:rowOff>7874</xdr:rowOff>
    </xdr:to>
    <xdr:sp macro="" textlink="">
      <xdr:nvSpPr>
        <xdr:cNvPr id="273" name="円/楕円 272"/>
        <xdr:cNvSpPr/>
      </xdr:nvSpPr>
      <xdr:spPr>
        <a:xfrm>
          <a:off x="16129000" y="1430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18051</xdr:rowOff>
    </xdr:from>
    <xdr:ext cx="736600" cy="259045"/>
    <xdr:sp macro="" textlink="">
      <xdr:nvSpPr>
        <xdr:cNvPr id="274" name="テキスト ボックス 273"/>
        <xdr:cNvSpPr txBox="1"/>
      </xdr:nvSpPr>
      <xdr:spPr>
        <a:xfrm>
          <a:off x="15798800" y="1407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7365</xdr:rowOff>
    </xdr:from>
    <xdr:to>
      <xdr:col>22</xdr:col>
      <xdr:colOff>254000</xdr:colOff>
      <xdr:row>86</xdr:row>
      <xdr:rowOff>108965</xdr:rowOff>
    </xdr:to>
    <xdr:sp macro="" textlink="">
      <xdr:nvSpPr>
        <xdr:cNvPr id="275" name="円/楕円 274"/>
        <xdr:cNvSpPr/>
      </xdr:nvSpPr>
      <xdr:spPr>
        <a:xfrm>
          <a:off x="15240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119142</xdr:rowOff>
    </xdr:from>
    <xdr:ext cx="762000" cy="259045"/>
    <xdr:sp macro="" textlink="">
      <xdr:nvSpPr>
        <xdr:cNvPr id="276" name="テキスト ボックス 275"/>
        <xdr:cNvSpPr txBox="1"/>
      </xdr:nvSpPr>
      <xdr:spPr>
        <a:xfrm>
          <a:off x="14909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7365</xdr:rowOff>
    </xdr:from>
    <xdr:to>
      <xdr:col>21</xdr:col>
      <xdr:colOff>50800</xdr:colOff>
      <xdr:row>86</xdr:row>
      <xdr:rowOff>108965</xdr:rowOff>
    </xdr:to>
    <xdr:sp macro="" textlink="">
      <xdr:nvSpPr>
        <xdr:cNvPr id="277" name="円/楕円 276"/>
        <xdr:cNvSpPr/>
      </xdr:nvSpPr>
      <xdr:spPr>
        <a:xfrm>
          <a:off x="14351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119142</xdr:rowOff>
    </xdr:from>
    <xdr:ext cx="762000" cy="259045"/>
    <xdr:sp macro="" textlink="">
      <xdr:nvSpPr>
        <xdr:cNvPr id="278" name="テキスト ボックス 277"/>
        <xdr:cNvSpPr txBox="1"/>
      </xdr:nvSpPr>
      <xdr:spPr>
        <a:xfrm>
          <a:off x="14020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26924</xdr:rowOff>
    </xdr:from>
    <xdr:to>
      <xdr:col>19</xdr:col>
      <xdr:colOff>533400</xdr:colOff>
      <xdr:row>84</xdr:row>
      <xdr:rowOff>128524</xdr:rowOff>
    </xdr:to>
    <xdr:sp macro="" textlink="">
      <xdr:nvSpPr>
        <xdr:cNvPr id="279" name="円/楕円 278"/>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138701</xdr:rowOff>
    </xdr:from>
    <xdr:ext cx="762000" cy="259045"/>
    <xdr:sp macro="" textlink="">
      <xdr:nvSpPr>
        <xdr:cNvPr id="280" name="テキスト ボックス 279"/>
        <xdr:cNvSpPr txBox="1"/>
      </xdr:nvSpPr>
      <xdr:spPr>
        <a:xfrm>
          <a:off x="13131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今年度の職員数は</a:t>
          </a:r>
          <a:r>
            <a:rPr kumimoji="1" lang="en-US" altLang="ja-JP" sz="1300">
              <a:latin typeface="ＭＳ Ｐゴシック"/>
            </a:rPr>
            <a:t>7.38</a:t>
          </a:r>
          <a:r>
            <a:rPr kumimoji="1" lang="ja-JP" altLang="en-US" sz="1300">
              <a:latin typeface="ＭＳ Ｐゴシック"/>
            </a:rPr>
            <a:t>人であり、前年度と比較すると</a:t>
          </a:r>
          <a:r>
            <a:rPr kumimoji="1" lang="en-US" altLang="ja-JP" sz="1300">
              <a:latin typeface="ＭＳ Ｐゴシック"/>
            </a:rPr>
            <a:t>1.8</a:t>
          </a:r>
          <a:r>
            <a:rPr kumimoji="1" lang="ja-JP" altLang="en-US" sz="1300">
              <a:latin typeface="ＭＳ Ｐゴシック"/>
            </a:rPr>
            <a:t>人の増となった。</a:t>
          </a:r>
        </a:p>
        <a:p>
          <a:r>
            <a:rPr kumimoji="1" lang="ja-JP" altLang="en-US" sz="1300">
              <a:latin typeface="ＭＳ Ｐゴシック"/>
            </a:rPr>
            <a:t>　定員適正化計画に基づき職員数の適正化は図っているが、市の人口が減少したことも影響している。</a:t>
          </a:r>
          <a:endParaRPr kumimoji="1" lang="en-US" altLang="ja-JP" sz="1300">
            <a:latin typeface="ＭＳ Ｐゴシック"/>
          </a:endParaRPr>
        </a:p>
        <a:p>
          <a:r>
            <a:rPr kumimoji="1" lang="ja-JP" altLang="en-US" sz="1300">
              <a:latin typeface="ＭＳ Ｐゴシック"/>
            </a:rPr>
            <a:t>　今後も引き続き、計画に基づく定員適正化に努めていく。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149497</xdr:rowOff>
    </xdr:to>
    <xdr:cxnSp macro="">
      <xdr:nvCxnSpPr>
        <xdr:cNvPr id="317" name="直線コネクタ 316"/>
        <xdr:cNvCxnSpPr/>
      </xdr:nvCxnSpPr>
      <xdr:spPr>
        <a:xfrm>
          <a:off x="16179800" y="1041581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127665</xdr:rowOff>
    </xdr:from>
    <xdr:to>
      <xdr:col>23</xdr:col>
      <xdr:colOff>406400</xdr:colOff>
      <xdr:row>60</xdr:row>
      <xdr:rowOff>128815</xdr:rowOff>
    </xdr:to>
    <xdr:cxnSp macro="">
      <xdr:nvCxnSpPr>
        <xdr:cNvPr id="320" name="直線コネクタ 319"/>
        <xdr:cNvCxnSpPr/>
      </xdr:nvCxnSpPr>
      <xdr:spPr>
        <a:xfrm>
          <a:off x="15290800" y="1041466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127665</xdr:rowOff>
    </xdr:from>
    <xdr:to>
      <xdr:col>22</xdr:col>
      <xdr:colOff>203200</xdr:colOff>
      <xdr:row>60</xdr:row>
      <xdr:rowOff>131112</xdr:rowOff>
    </xdr:to>
    <xdr:cxnSp macro="">
      <xdr:nvCxnSpPr>
        <xdr:cNvPr id="323" name="直線コネクタ 322"/>
        <xdr:cNvCxnSpPr/>
      </xdr:nvCxnSpPr>
      <xdr:spPr>
        <a:xfrm flipV="1">
          <a:off x="14401800" y="104146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60</xdr:row>
      <xdr:rowOff>131112</xdr:rowOff>
    </xdr:to>
    <xdr:cxnSp macro="">
      <xdr:nvCxnSpPr>
        <xdr:cNvPr id="326" name="直線コネクタ 325"/>
        <xdr:cNvCxnSpPr/>
      </xdr:nvCxnSpPr>
      <xdr:spPr>
        <a:xfrm>
          <a:off x="13512800" y="10415815"/>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36" name="円/楕円 335"/>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115224</xdr:rowOff>
    </xdr:from>
    <xdr:ext cx="762000" cy="259045"/>
    <xdr:sp macro="" textlink="">
      <xdr:nvSpPr>
        <xdr:cNvPr id="337"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38" name="円/楕円 337"/>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18342</xdr:rowOff>
    </xdr:from>
    <xdr:ext cx="736600" cy="259045"/>
    <xdr:sp macro="" textlink="">
      <xdr:nvSpPr>
        <xdr:cNvPr id="339" name="テキスト ボックス 338"/>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76865</xdr:rowOff>
    </xdr:from>
    <xdr:to>
      <xdr:col>22</xdr:col>
      <xdr:colOff>254000</xdr:colOff>
      <xdr:row>61</xdr:row>
      <xdr:rowOff>7015</xdr:rowOff>
    </xdr:to>
    <xdr:sp macro="" textlink="">
      <xdr:nvSpPr>
        <xdr:cNvPr id="340" name="円/楕円 339"/>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17192</xdr:rowOff>
    </xdr:from>
    <xdr:ext cx="762000" cy="259045"/>
    <xdr:sp macro="" textlink="">
      <xdr:nvSpPr>
        <xdr:cNvPr id="341" name="テキスト ボックス 340"/>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80312</xdr:rowOff>
    </xdr:from>
    <xdr:to>
      <xdr:col>21</xdr:col>
      <xdr:colOff>50800</xdr:colOff>
      <xdr:row>61</xdr:row>
      <xdr:rowOff>10462</xdr:rowOff>
    </xdr:to>
    <xdr:sp macro="" textlink="">
      <xdr:nvSpPr>
        <xdr:cNvPr id="342" name="円/楕円 341"/>
        <xdr:cNvSpPr/>
      </xdr:nvSpPr>
      <xdr:spPr>
        <a:xfrm>
          <a:off x="14351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20639</xdr:rowOff>
    </xdr:from>
    <xdr:ext cx="762000" cy="259045"/>
    <xdr:sp macro="" textlink="">
      <xdr:nvSpPr>
        <xdr:cNvPr id="343" name="テキスト ボックス 342"/>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44" name="円/楕円 343"/>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45" name="テキスト ボックス 344"/>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年度から</a:t>
          </a:r>
          <a:r>
            <a:rPr kumimoji="1" lang="en-US" altLang="ja-JP" sz="1100">
              <a:latin typeface="ＭＳ Ｐゴシック"/>
            </a:rPr>
            <a:t>1.3</a:t>
          </a:r>
          <a:r>
            <a:rPr kumimoji="1" lang="ja-JP" altLang="en-US" sz="1100">
              <a:latin typeface="ＭＳ Ｐゴシック"/>
            </a:rPr>
            <a:t>％の減少となったものの、依然として類似団体、全国平均、県平均のいずれよりも高い割合で推移している。減少となった要因としては、地方道路等整備事業債（</a:t>
          </a:r>
          <a:r>
            <a:rPr kumimoji="1" lang="en-US" altLang="ja-JP" sz="1100">
              <a:latin typeface="ＭＳ Ｐゴシック"/>
            </a:rPr>
            <a:t>H5</a:t>
          </a:r>
          <a:r>
            <a:rPr kumimoji="1" lang="ja-JP" altLang="en-US" sz="1100">
              <a:latin typeface="ＭＳ Ｐゴシック"/>
            </a:rPr>
            <a:t>発行</a:t>
          </a:r>
          <a:r>
            <a:rPr kumimoji="1" lang="en-US" altLang="ja-JP" sz="1100">
              <a:latin typeface="ＭＳ Ｐゴシック"/>
            </a:rPr>
            <a:t>262</a:t>
          </a:r>
          <a:r>
            <a:rPr kumimoji="1" lang="ja-JP" altLang="en-US" sz="1100">
              <a:latin typeface="ＭＳ Ｐゴシック"/>
            </a:rPr>
            <a:t>百万円）や学校教育施設等整備事業債（</a:t>
          </a:r>
          <a:r>
            <a:rPr kumimoji="1" lang="en-US" altLang="ja-JP" sz="1100">
              <a:latin typeface="ＭＳ Ｐゴシック"/>
            </a:rPr>
            <a:t>S63</a:t>
          </a:r>
          <a:r>
            <a:rPr kumimoji="1" lang="ja-JP" altLang="en-US" sz="1100">
              <a:latin typeface="ＭＳ Ｐゴシック"/>
            </a:rPr>
            <a:t>発行</a:t>
          </a:r>
          <a:r>
            <a:rPr kumimoji="1" lang="en-US" altLang="ja-JP" sz="1100">
              <a:latin typeface="ＭＳ Ｐゴシック"/>
            </a:rPr>
            <a:t>313</a:t>
          </a:r>
          <a:r>
            <a:rPr kumimoji="1" lang="ja-JP" altLang="en-US" sz="1100">
              <a:latin typeface="ＭＳ Ｐゴシック"/>
            </a:rPr>
            <a:t>百万円）の償還が終了したことがある。またこれまで可能な限り起債額を償還額以下に抑制するよう努めてきた結果により、元利償還金が減少していることも影響している。しかしながら、今後は</a:t>
          </a:r>
          <a:r>
            <a:rPr kumimoji="1" lang="en-US" altLang="ja-JP" sz="1100">
              <a:latin typeface="ＭＳ Ｐゴシック"/>
            </a:rPr>
            <a:t>H23</a:t>
          </a:r>
          <a:r>
            <a:rPr kumimoji="1" lang="ja-JP" altLang="en-US" sz="1100">
              <a:latin typeface="ＭＳ Ｐゴシック"/>
            </a:rPr>
            <a:t>年度以降に大幅に増となった緊急防災・減災事業に係る起債の償還が始まることが見込まれ、増加に転じる見込みであり、引き続き、地方債の借入総額を抑制し、地方債残高が増加しないように努める。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100711</xdr:rowOff>
    </xdr:from>
    <xdr:to>
      <xdr:col>24</xdr:col>
      <xdr:colOff>558800</xdr:colOff>
      <xdr:row>38</xdr:row>
      <xdr:rowOff>132080</xdr:rowOff>
    </xdr:to>
    <xdr:cxnSp macro="">
      <xdr:nvCxnSpPr>
        <xdr:cNvPr id="377" name="直線コネクタ 376"/>
        <xdr:cNvCxnSpPr/>
      </xdr:nvCxnSpPr>
      <xdr:spPr>
        <a:xfrm flipV="1">
          <a:off x="16179800" y="661581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161036</xdr:rowOff>
    </xdr:to>
    <xdr:cxnSp macro="">
      <xdr:nvCxnSpPr>
        <xdr:cNvPr id="380" name="直線コネクタ 379"/>
        <xdr:cNvCxnSpPr/>
      </xdr:nvCxnSpPr>
      <xdr:spPr>
        <a:xfrm flipV="1">
          <a:off x="15290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1651</xdr:rowOff>
    </xdr:to>
    <xdr:cxnSp macro="">
      <xdr:nvCxnSpPr>
        <xdr:cNvPr id="383" name="直線コネクタ 382"/>
        <xdr:cNvCxnSpPr/>
      </xdr:nvCxnSpPr>
      <xdr:spPr>
        <a:xfrm flipV="1">
          <a:off x="14401800" y="66761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1651</xdr:rowOff>
    </xdr:from>
    <xdr:to>
      <xdr:col>21</xdr:col>
      <xdr:colOff>0</xdr:colOff>
      <xdr:row>39</xdr:row>
      <xdr:rowOff>16129</xdr:rowOff>
    </xdr:to>
    <xdr:cxnSp macro="">
      <xdr:nvCxnSpPr>
        <xdr:cNvPr id="386" name="直線コネクタ 385"/>
        <xdr:cNvCxnSpPr/>
      </xdr:nvCxnSpPr>
      <xdr:spPr>
        <a:xfrm flipV="1">
          <a:off x="13512800" y="668820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49911</xdr:rowOff>
    </xdr:from>
    <xdr:to>
      <xdr:col>24</xdr:col>
      <xdr:colOff>609600</xdr:colOff>
      <xdr:row>38</xdr:row>
      <xdr:rowOff>151511</xdr:rowOff>
    </xdr:to>
    <xdr:sp macro="" textlink="">
      <xdr:nvSpPr>
        <xdr:cNvPr id="396" name="円/楕円 395"/>
        <xdr:cNvSpPr/>
      </xdr:nvSpPr>
      <xdr:spPr>
        <a:xfrm>
          <a:off x="16967200" y="65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21988</xdr:rowOff>
    </xdr:from>
    <xdr:ext cx="762000" cy="259045"/>
    <xdr:sp macro="" textlink="">
      <xdr:nvSpPr>
        <xdr:cNvPr id="397" name="公債費負担の状況該当値テキスト"/>
        <xdr:cNvSpPr txBox="1"/>
      </xdr:nvSpPr>
      <xdr:spPr>
        <a:xfrm>
          <a:off x="17106900" y="653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8" name="円/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99" name="テキスト ボックス 398"/>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0" name="円/楕円 399"/>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25163</xdr:rowOff>
    </xdr:from>
    <xdr:ext cx="762000" cy="259045"/>
    <xdr:sp macro="" textlink="">
      <xdr:nvSpPr>
        <xdr:cNvPr id="401" name="テキスト ボックス 400"/>
        <xdr:cNvSpPr txBox="1"/>
      </xdr:nvSpPr>
      <xdr:spPr>
        <a:xfrm>
          <a:off x="149098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122301</xdr:rowOff>
    </xdr:from>
    <xdr:to>
      <xdr:col>21</xdr:col>
      <xdr:colOff>50800</xdr:colOff>
      <xdr:row>39</xdr:row>
      <xdr:rowOff>52451</xdr:rowOff>
    </xdr:to>
    <xdr:sp macro="" textlink="">
      <xdr:nvSpPr>
        <xdr:cNvPr id="402" name="円/楕円 401"/>
        <xdr:cNvSpPr/>
      </xdr:nvSpPr>
      <xdr:spPr>
        <a:xfrm>
          <a:off x="143510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37228</xdr:rowOff>
    </xdr:from>
    <xdr:ext cx="762000" cy="259045"/>
    <xdr:sp macro="" textlink="">
      <xdr:nvSpPr>
        <xdr:cNvPr id="403" name="テキスト ボックス 402"/>
        <xdr:cNvSpPr txBox="1"/>
      </xdr:nvSpPr>
      <xdr:spPr>
        <a:xfrm>
          <a:off x="14020800" y="67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136779</xdr:rowOff>
    </xdr:from>
    <xdr:to>
      <xdr:col>19</xdr:col>
      <xdr:colOff>533400</xdr:colOff>
      <xdr:row>39</xdr:row>
      <xdr:rowOff>66929</xdr:rowOff>
    </xdr:to>
    <xdr:sp macro="" textlink="">
      <xdr:nvSpPr>
        <xdr:cNvPr id="404" name="円/楕円 403"/>
        <xdr:cNvSpPr/>
      </xdr:nvSpPr>
      <xdr:spPr>
        <a:xfrm>
          <a:off x="13462000" y="66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51706</xdr:rowOff>
    </xdr:from>
    <xdr:ext cx="762000" cy="259045"/>
    <xdr:sp macro="" textlink="">
      <xdr:nvSpPr>
        <xdr:cNvPr id="405" name="テキスト ボックス 404"/>
        <xdr:cNvSpPr txBox="1"/>
      </xdr:nvSpPr>
      <xdr:spPr>
        <a:xfrm>
          <a:off x="13131800" y="67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今年度の比率は</a:t>
          </a:r>
          <a:r>
            <a:rPr kumimoji="1" lang="en-US" altLang="ja-JP" sz="1300">
              <a:latin typeface="ＭＳ Ｐゴシック"/>
            </a:rPr>
            <a:t>199.9</a:t>
          </a:r>
          <a:r>
            <a:rPr kumimoji="1" lang="ja-JP" altLang="en-US" sz="1300">
              <a:latin typeface="ＭＳ Ｐゴシック"/>
            </a:rPr>
            <a:t>％であり、平成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21.7</a:t>
          </a:r>
          <a:r>
            <a:rPr kumimoji="1" lang="ja-JP" altLang="en-US" sz="1300">
              <a:latin typeface="ＭＳ Ｐゴシック"/>
            </a:rPr>
            <a:t>％の増となり、昨年度の</a:t>
          </a:r>
          <a:r>
            <a:rPr kumimoji="1" lang="en-US" altLang="ja-JP" sz="1300">
              <a:latin typeface="ＭＳ Ｐゴシック"/>
            </a:rPr>
            <a:t>26.7</a:t>
          </a:r>
          <a:r>
            <a:rPr kumimoji="1" lang="ja-JP" altLang="en-US" sz="1300">
              <a:latin typeface="ＭＳ Ｐゴシック"/>
            </a:rPr>
            <a:t>％の増に続き連続して大きな伸びとなり、依然として類似団体平均、全国平均、富山県平均よりも高い割合にある。</a:t>
          </a:r>
        </a:p>
        <a:p>
          <a:r>
            <a:rPr kumimoji="1" lang="ja-JP" altLang="en-US" sz="1300">
              <a:latin typeface="ＭＳ Ｐゴシック"/>
            </a:rPr>
            <a:t>　要因としては、小中学校天井改修工事などによる市債残高の増加と、土地開発公社への債務負担行為額の増加によるものである。</a:t>
          </a:r>
          <a:endParaRPr kumimoji="1" lang="en-US" altLang="ja-JP" sz="1300">
            <a:latin typeface="ＭＳ Ｐゴシック"/>
          </a:endParaRPr>
        </a:p>
        <a:p>
          <a:r>
            <a:rPr kumimoji="1" lang="ja-JP" altLang="en-US" sz="1300">
              <a:latin typeface="ＭＳ Ｐゴシック"/>
            </a:rPr>
            <a:t>　駅周辺整備事業に伴う市債残高の増加も今後見込まれることに加え、将来的に市庁舎の耐震対策事業が必要となる可能性もあることから、事業の優先順位を踏まえた選択投資、事業費の圧縮に努めていく。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157247</xdr:rowOff>
    </xdr:from>
    <xdr:to>
      <xdr:col>24</xdr:col>
      <xdr:colOff>558800</xdr:colOff>
      <xdr:row>16</xdr:row>
      <xdr:rowOff>29432</xdr:rowOff>
    </xdr:to>
    <xdr:cxnSp macro="">
      <xdr:nvCxnSpPr>
        <xdr:cNvPr id="439" name="直線コネクタ 438"/>
        <xdr:cNvCxnSpPr/>
      </xdr:nvCxnSpPr>
      <xdr:spPr>
        <a:xfrm>
          <a:off x="16179800" y="2728997"/>
          <a:ext cx="838200" cy="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103558</xdr:rowOff>
    </xdr:from>
    <xdr:to>
      <xdr:col>23</xdr:col>
      <xdr:colOff>406400</xdr:colOff>
      <xdr:row>15</xdr:row>
      <xdr:rowOff>157247</xdr:rowOff>
    </xdr:to>
    <xdr:cxnSp macro="">
      <xdr:nvCxnSpPr>
        <xdr:cNvPr id="442" name="直線コネクタ 441"/>
        <xdr:cNvCxnSpPr/>
      </xdr:nvCxnSpPr>
      <xdr:spPr>
        <a:xfrm>
          <a:off x="15290800" y="2675308"/>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103558</xdr:rowOff>
    </xdr:from>
    <xdr:to>
      <xdr:col>22</xdr:col>
      <xdr:colOff>203200</xdr:colOff>
      <xdr:row>15</xdr:row>
      <xdr:rowOff>122862</xdr:rowOff>
    </xdr:to>
    <xdr:cxnSp macro="">
      <xdr:nvCxnSpPr>
        <xdr:cNvPr id="445" name="直線コネクタ 444"/>
        <xdr:cNvCxnSpPr/>
      </xdr:nvCxnSpPr>
      <xdr:spPr>
        <a:xfrm flipV="1">
          <a:off x="14401800" y="26753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122862</xdr:rowOff>
    </xdr:from>
    <xdr:to>
      <xdr:col>21</xdr:col>
      <xdr:colOff>0</xdr:colOff>
      <xdr:row>15</xdr:row>
      <xdr:rowOff>130905</xdr:rowOff>
    </xdr:to>
    <xdr:cxnSp macro="">
      <xdr:nvCxnSpPr>
        <xdr:cNvPr id="448" name="直線コネクタ 447"/>
        <xdr:cNvCxnSpPr/>
      </xdr:nvCxnSpPr>
      <xdr:spPr>
        <a:xfrm flipV="1">
          <a:off x="13512800" y="26946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150082</xdr:rowOff>
    </xdr:from>
    <xdr:to>
      <xdr:col>24</xdr:col>
      <xdr:colOff>609600</xdr:colOff>
      <xdr:row>16</xdr:row>
      <xdr:rowOff>80232</xdr:rowOff>
    </xdr:to>
    <xdr:sp macro="" textlink="">
      <xdr:nvSpPr>
        <xdr:cNvPr id="458" name="円/楕円 457"/>
        <xdr:cNvSpPr/>
      </xdr:nvSpPr>
      <xdr:spPr>
        <a:xfrm>
          <a:off x="169672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122159</xdr:rowOff>
    </xdr:from>
    <xdr:ext cx="762000" cy="259045"/>
    <xdr:sp macro="" textlink="">
      <xdr:nvSpPr>
        <xdr:cNvPr id="459" name="将来負担の状況該当値テキスト"/>
        <xdr:cNvSpPr txBox="1"/>
      </xdr:nvSpPr>
      <xdr:spPr>
        <a:xfrm>
          <a:off x="17106900" y="269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106447</xdr:rowOff>
    </xdr:from>
    <xdr:to>
      <xdr:col>23</xdr:col>
      <xdr:colOff>457200</xdr:colOff>
      <xdr:row>16</xdr:row>
      <xdr:rowOff>36597</xdr:rowOff>
    </xdr:to>
    <xdr:sp macro="" textlink="">
      <xdr:nvSpPr>
        <xdr:cNvPr id="460" name="円/楕円 459"/>
        <xdr:cNvSpPr/>
      </xdr:nvSpPr>
      <xdr:spPr>
        <a:xfrm>
          <a:off x="16129000" y="26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21374</xdr:rowOff>
    </xdr:from>
    <xdr:ext cx="736600" cy="259045"/>
    <xdr:sp macro="" textlink="">
      <xdr:nvSpPr>
        <xdr:cNvPr id="461" name="テキスト ボックス 460"/>
        <xdr:cNvSpPr txBox="1"/>
      </xdr:nvSpPr>
      <xdr:spPr>
        <a:xfrm>
          <a:off x="15798800" y="276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52758</xdr:rowOff>
    </xdr:from>
    <xdr:to>
      <xdr:col>22</xdr:col>
      <xdr:colOff>254000</xdr:colOff>
      <xdr:row>15</xdr:row>
      <xdr:rowOff>154358</xdr:rowOff>
    </xdr:to>
    <xdr:sp macro="" textlink="">
      <xdr:nvSpPr>
        <xdr:cNvPr id="462" name="円/楕円 461"/>
        <xdr:cNvSpPr/>
      </xdr:nvSpPr>
      <xdr:spPr>
        <a:xfrm>
          <a:off x="15240000" y="26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139135</xdr:rowOff>
    </xdr:from>
    <xdr:ext cx="762000" cy="259045"/>
    <xdr:sp macro="" textlink="">
      <xdr:nvSpPr>
        <xdr:cNvPr id="463" name="テキスト ボックス 462"/>
        <xdr:cNvSpPr txBox="1"/>
      </xdr:nvSpPr>
      <xdr:spPr>
        <a:xfrm>
          <a:off x="14909800" y="271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72062</xdr:rowOff>
    </xdr:from>
    <xdr:to>
      <xdr:col>21</xdr:col>
      <xdr:colOff>50800</xdr:colOff>
      <xdr:row>16</xdr:row>
      <xdr:rowOff>2212</xdr:rowOff>
    </xdr:to>
    <xdr:sp macro="" textlink="">
      <xdr:nvSpPr>
        <xdr:cNvPr id="464" name="円/楕円 463"/>
        <xdr:cNvSpPr/>
      </xdr:nvSpPr>
      <xdr:spPr>
        <a:xfrm>
          <a:off x="14351000" y="26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158439</xdr:rowOff>
    </xdr:from>
    <xdr:ext cx="762000" cy="259045"/>
    <xdr:sp macro="" textlink="">
      <xdr:nvSpPr>
        <xdr:cNvPr id="465" name="テキスト ボックス 464"/>
        <xdr:cNvSpPr txBox="1"/>
      </xdr:nvSpPr>
      <xdr:spPr>
        <a:xfrm>
          <a:off x="14020800" y="273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80105</xdr:rowOff>
    </xdr:from>
    <xdr:to>
      <xdr:col>19</xdr:col>
      <xdr:colOff>533400</xdr:colOff>
      <xdr:row>16</xdr:row>
      <xdr:rowOff>10255</xdr:rowOff>
    </xdr:to>
    <xdr:sp macro="" textlink="">
      <xdr:nvSpPr>
        <xdr:cNvPr id="466" name="円/楕円 465"/>
        <xdr:cNvSpPr/>
      </xdr:nvSpPr>
      <xdr:spPr>
        <a:xfrm>
          <a:off x="13462000" y="26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166482</xdr:rowOff>
    </xdr:from>
    <xdr:ext cx="762000" cy="259045"/>
    <xdr:sp macro="" textlink="">
      <xdr:nvSpPr>
        <xdr:cNvPr id="467" name="テキスト ボックス 466"/>
        <xdr:cNvSpPr txBox="1"/>
      </xdr:nvSpPr>
      <xdr:spPr>
        <a:xfrm>
          <a:off x="13131800" y="273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31,303
30,982
134.07
14,580,826
14,045,847
355,714
8,105,865
13,968,945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199.9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類似団体、全国平均、県内平均と比較すると、人件費にかかる経常収支比率は低くなっており、要因として行財政改革への取組みと消防業務を一部事務組合で行っていることが挙げられる。</a:t>
          </a:r>
          <a:endParaRPr kumimoji="1" lang="en-US" altLang="ja-JP" sz="1300">
            <a:latin typeface="ＭＳ Ｐゴシック"/>
          </a:endParaRPr>
        </a:p>
        <a:p>
          <a:r>
            <a:rPr kumimoji="1" lang="ja-JP" altLang="en-US" sz="1300">
              <a:latin typeface="ＭＳ Ｐゴシック"/>
            </a:rPr>
            <a:t>　このことから、今後も引続き職員数の適性化を図るとともに、指定管理者制度の導入などを検討していく。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96520</xdr:rowOff>
    </xdr:from>
    <xdr:to>
      <xdr:col>7</xdr:col>
      <xdr:colOff>15875</xdr:colOff>
      <xdr:row>34</xdr:row>
      <xdr:rowOff>157480</xdr:rowOff>
    </xdr:to>
    <xdr:cxnSp macro="">
      <xdr:nvCxnSpPr>
        <xdr:cNvPr id="64" name="直線コネクタ 63"/>
        <xdr:cNvCxnSpPr/>
      </xdr:nvCxnSpPr>
      <xdr:spPr>
        <a:xfrm flipV="1">
          <a:off x="3987800" y="5925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62230</xdr:rowOff>
    </xdr:to>
    <xdr:cxnSp macro="">
      <xdr:nvCxnSpPr>
        <xdr:cNvPr id="67" name="直線コネクタ 66"/>
        <xdr:cNvCxnSpPr/>
      </xdr:nvCxnSpPr>
      <xdr:spPr>
        <a:xfrm flipV="1">
          <a:off x="3098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115570</xdr:rowOff>
    </xdr:to>
    <xdr:cxnSp macro="">
      <xdr:nvCxnSpPr>
        <xdr:cNvPr id="70" name="直線コネクタ 69"/>
        <xdr:cNvCxnSpPr/>
      </xdr:nvCxnSpPr>
      <xdr:spPr>
        <a:xfrm flipV="1">
          <a:off x="2209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37</xdr:row>
      <xdr:rowOff>24130</xdr:rowOff>
    </xdr:to>
    <xdr:cxnSp macro="">
      <xdr:nvCxnSpPr>
        <xdr:cNvPr id="73" name="直線コネクタ 72"/>
        <xdr:cNvCxnSpPr/>
      </xdr:nvCxnSpPr>
      <xdr:spPr>
        <a:xfrm flipV="1">
          <a:off x="1320800" y="6116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45720</xdr:rowOff>
    </xdr:from>
    <xdr:to>
      <xdr:col>7</xdr:col>
      <xdr:colOff>66675</xdr:colOff>
      <xdr:row>34</xdr:row>
      <xdr:rowOff>147320</xdr:rowOff>
    </xdr:to>
    <xdr:sp macro="" textlink="">
      <xdr:nvSpPr>
        <xdr:cNvPr id="83" name="円/楕円 82"/>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62247</xdr:rowOff>
    </xdr:from>
    <xdr:ext cx="762000" cy="259045"/>
    <xdr:sp macro="" textlink="">
      <xdr:nvSpPr>
        <xdr:cNvPr id="84"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5" name="円/楕円 84"/>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6" name="テキスト ボックス 85"/>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7" name="円/楕円 86"/>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88" name="テキスト ボックス 87"/>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89" name="円/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物件費は、一般廃棄物焼却処理事業を一部事務組合へ移管したことから、平成</a:t>
          </a:r>
          <a:r>
            <a:rPr kumimoji="1" lang="en-US" altLang="ja-JP" sz="1300">
              <a:latin typeface="ＭＳ Ｐゴシック"/>
            </a:rPr>
            <a:t>25</a:t>
          </a:r>
          <a:r>
            <a:rPr kumimoji="1" lang="ja-JP" altLang="en-US" sz="1300">
              <a:latin typeface="ＭＳ Ｐゴシック"/>
            </a:rPr>
            <a:t>年度から改善したものの、公共施設に係る維持管理費、委託料などにより、依然として類似団体、全国平均、県平均のいずれよりも高い割合にある。</a:t>
          </a:r>
          <a:endParaRPr kumimoji="1" lang="en-US" altLang="ja-JP" sz="1300">
            <a:latin typeface="ＭＳ Ｐゴシック"/>
          </a:endParaRPr>
        </a:p>
        <a:p>
          <a:r>
            <a:rPr kumimoji="1" lang="ja-JP" altLang="en-US" sz="1300">
              <a:latin typeface="ＭＳ Ｐゴシック"/>
            </a:rPr>
            <a:t>　このことから、類似公共施設の統廃合などによる経費削減に努めていく。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137886</xdr:rowOff>
    </xdr:to>
    <xdr:cxnSp macro="">
      <xdr:nvCxnSpPr>
        <xdr:cNvPr id="127" name="直線コネクタ 126"/>
        <xdr:cNvCxnSpPr/>
      </xdr:nvCxnSpPr>
      <xdr:spPr>
        <a:xfrm flipV="1">
          <a:off x="15671800" y="3104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72571</xdr:rowOff>
    </xdr:from>
    <xdr:to>
      <xdr:col>22</xdr:col>
      <xdr:colOff>565150</xdr:colOff>
      <xdr:row>18</xdr:row>
      <xdr:rowOff>137886</xdr:rowOff>
    </xdr:to>
    <xdr:cxnSp macro="">
      <xdr:nvCxnSpPr>
        <xdr:cNvPr id="130" name="直線コネクタ 129"/>
        <xdr:cNvCxnSpPr/>
      </xdr:nvCxnSpPr>
      <xdr:spPr>
        <a:xfrm>
          <a:off x="14782800" y="3158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72571</xdr:rowOff>
    </xdr:from>
    <xdr:to>
      <xdr:col>21</xdr:col>
      <xdr:colOff>361950</xdr:colOff>
      <xdr:row>18</xdr:row>
      <xdr:rowOff>94343</xdr:rowOff>
    </xdr:to>
    <xdr:cxnSp macro="">
      <xdr:nvCxnSpPr>
        <xdr:cNvPr id="133" name="直線コネクタ 132"/>
        <xdr:cNvCxnSpPr/>
      </xdr:nvCxnSpPr>
      <xdr:spPr>
        <a:xfrm flipV="1">
          <a:off x="13893800" y="3158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18</xdr:row>
      <xdr:rowOff>94343</xdr:rowOff>
    </xdr:to>
    <xdr:cxnSp macro="">
      <xdr:nvCxnSpPr>
        <xdr:cNvPr id="136" name="直線コネクタ 135"/>
        <xdr:cNvCxnSpPr/>
      </xdr:nvCxnSpPr>
      <xdr:spPr>
        <a:xfrm>
          <a:off x="13004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6" name="円/楕円 145"/>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7"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87086</xdr:rowOff>
    </xdr:from>
    <xdr:to>
      <xdr:col>22</xdr:col>
      <xdr:colOff>615950</xdr:colOff>
      <xdr:row>19</xdr:row>
      <xdr:rowOff>17236</xdr:rowOff>
    </xdr:to>
    <xdr:sp macro="" textlink="">
      <xdr:nvSpPr>
        <xdr:cNvPr id="148" name="円/楕円 147"/>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2013</xdr:rowOff>
    </xdr:from>
    <xdr:ext cx="736600" cy="259045"/>
    <xdr:sp macro="" textlink="">
      <xdr:nvSpPr>
        <xdr:cNvPr id="149" name="テキスト ボックス 148"/>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0" name="円/楕円 149"/>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1" name="テキスト ボックス 150"/>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43543</xdr:rowOff>
    </xdr:from>
    <xdr:to>
      <xdr:col>20</xdr:col>
      <xdr:colOff>209550</xdr:colOff>
      <xdr:row>18</xdr:row>
      <xdr:rowOff>145143</xdr:rowOff>
    </xdr:to>
    <xdr:sp macro="" textlink="">
      <xdr:nvSpPr>
        <xdr:cNvPr id="152" name="円/楕円 151"/>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53" name="テキスト ボックス 152"/>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117021</xdr:rowOff>
    </xdr:from>
    <xdr:to>
      <xdr:col>19</xdr:col>
      <xdr:colOff>6350</xdr:colOff>
      <xdr:row>18</xdr:row>
      <xdr:rowOff>47171</xdr:rowOff>
    </xdr:to>
    <xdr:sp macro="" textlink="">
      <xdr:nvSpPr>
        <xdr:cNvPr id="154" name="円/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扶助費に係る経常収支比率は類似団体、全国平均、富山県平均のいずれよりも低水準で推移している一方で、障害者医療事業が平成</a:t>
          </a:r>
          <a:r>
            <a:rPr kumimoji="1" lang="en-US" altLang="ja-JP" sz="1300">
              <a:latin typeface="ＭＳ Ｐゴシック"/>
            </a:rPr>
            <a:t>22</a:t>
          </a:r>
          <a:r>
            <a:rPr kumimoji="1" lang="ja-JP" altLang="en-US" sz="1300">
              <a:latin typeface="ＭＳ Ｐゴシック"/>
            </a:rPr>
            <a:t>年度から増加傾向にある。</a:t>
          </a:r>
          <a:endParaRPr kumimoji="1" lang="en-US" altLang="ja-JP" sz="1300">
            <a:latin typeface="ＭＳ Ｐゴシック"/>
          </a:endParaRPr>
        </a:p>
        <a:p>
          <a:r>
            <a:rPr kumimoji="1" lang="ja-JP" altLang="en-US" sz="1300">
              <a:latin typeface="ＭＳ Ｐゴシック"/>
            </a:rPr>
            <a:t>　このことから、資格審査等の適正化や各種手当への特別加算等の見直しを進めていくことで、財政を圧迫する上昇傾向に歯止めをかけるよう努める。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9978</xdr:rowOff>
    </xdr:to>
    <xdr:cxnSp macro="">
      <xdr:nvCxnSpPr>
        <xdr:cNvPr id="190" name="直線コネクタ 189"/>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9978</xdr:rowOff>
    </xdr:to>
    <xdr:cxnSp macro="">
      <xdr:nvCxnSpPr>
        <xdr:cNvPr id="193" name="直線コネクタ 192"/>
        <xdr:cNvCxnSpPr/>
      </xdr:nvCxnSpPr>
      <xdr:spPr>
        <a:xfrm>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159657</xdr:rowOff>
    </xdr:to>
    <xdr:cxnSp macro="">
      <xdr:nvCxnSpPr>
        <xdr:cNvPr id="196" name="直線コネクタ 195"/>
        <xdr:cNvCxnSpPr/>
      </xdr:nvCxnSpPr>
      <xdr:spPr>
        <a:xfrm>
          <a:off x="2209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116115</xdr:rowOff>
    </xdr:to>
    <xdr:cxnSp macro="">
      <xdr:nvCxnSpPr>
        <xdr:cNvPr id="199" name="直線コネクタ 198"/>
        <xdr:cNvCxnSpPr/>
      </xdr:nvCxnSpPr>
      <xdr:spPr>
        <a:xfrm>
          <a:off x="1320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5" name="円/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17" name="円/楕円 216"/>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18" name="テキスト ボックス 217"/>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全国平均、県平均のいずれよりも比較的に高い割合にある。要因としては、下水道事業に対する繰出金（地方債の償還財源としての繰出金など）が大きいことなどが挙げられる。</a:t>
          </a:r>
          <a:endParaRPr kumimoji="1" lang="en-US" altLang="ja-JP" sz="1300">
            <a:latin typeface="ＭＳ Ｐゴシック"/>
          </a:endParaRPr>
        </a:p>
        <a:p>
          <a:r>
            <a:rPr kumimoji="1" lang="ja-JP" altLang="en-US" sz="1300">
              <a:latin typeface="ＭＳ Ｐゴシック"/>
            </a:rPr>
            <a:t>　このことから、長期計画に基づく下水道整備などにより繰出金の縮減を図ることにより、普通会計の負担額が減少するよう努める。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153670</xdr:rowOff>
    </xdr:from>
    <xdr:to>
      <xdr:col>24</xdr:col>
      <xdr:colOff>31750</xdr:colOff>
      <xdr:row>60</xdr:row>
      <xdr:rowOff>81280</xdr:rowOff>
    </xdr:to>
    <xdr:cxnSp macro="">
      <xdr:nvCxnSpPr>
        <xdr:cNvPr id="251" name="直線コネクタ 250"/>
        <xdr:cNvCxnSpPr/>
      </xdr:nvCxnSpPr>
      <xdr:spPr>
        <a:xfrm>
          <a:off x="15671800" y="10269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153670</xdr:rowOff>
    </xdr:from>
    <xdr:to>
      <xdr:col>22</xdr:col>
      <xdr:colOff>565150</xdr:colOff>
      <xdr:row>60</xdr:row>
      <xdr:rowOff>20320</xdr:rowOff>
    </xdr:to>
    <xdr:cxnSp macro="">
      <xdr:nvCxnSpPr>
        <xdr:cNvPr id="254" name="直線コネクタ 253"/>
        <xdr:cNvCxnSpPr/>
      </xdr:nvCxnSpPr>
      <xdr:spPr>
        <a:xfrm flipV="1">
          <a:off x="14782800" y="1026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20320</xdr:rowOff>
    </xdr:to>
    <xdr:cxnSp macro="">
      <xdr:nvCxnSpPr>
        <xdr:cNvPr id="257" name="直線コネクタ 256"/>
        <xdr:cNvCxnSpPr/>
      </xdr:nvCxnSpPr>
      <xdr:spPr>
        <a:xfrm>
          <a:off x="13893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46990</xdr:rowOff>
    </xdr:from>
    <xdr:to>
      <xdr:col>20</xdr:col>
      <xdr:colOff>158750</xdr:colOff>
      <xdr:row>60</xdr:row>
      <xdr:rowOff>12700</xdr:rowOff>
    </xdr:to>
    <xdr:cxnSp macro="">
      <xdr:nvCxnSpPr>
        <xdr:cNvPr id="260" name="直線コネクタ 259"/>
        <xdr:cNvCxnSpPr/>
      </xdr:nvCxnSpPr>
      <xdr:spPr>
        <a:xfrm>
          <a:off x="13004800" y="1016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30480</xdr:rowOff>
    </xdr:from>
    <xdr:to>
      <xdr:col>24</xdr:col>
      <xdr:colOff>82550</xdr:colOff>
      <xdr:row>60</xdr:row>
      <xdr:rowOff>132080</xdr:rowOff>
    </xdr:to>
    <xdr:sp macro="" textlink="">
      <xdr:nvSpPr>
        <xdr:cNvPr id="270" name="円/楕円 269"/>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2557</xdr:rowOff>
    </xdr:from>
    <xdr:ext cx="762000" cy="259045"/>
    <xdr:sp macro="" textlink="">
      <xdr:nvSpPr>
        <xdr:cNvPr id="271" name="その他該当値テキスト"/>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102870</xdr:rowOff>
    </xdr:from>
    <xdr:to>
      <xdr:col>22</xdr:col>
      <xdr:colOff>615950</xdr:colOff>
      <xdr:row>60</xdr:row>
      <xdr:rowOff>33020</xdr:rowOff>
    </xdr:to>
    <xdr:sp macro="" textlink="">
      <xdr:nvSpPr>
        <xdr:cNvPr id="272" name="円/楕円 271"/>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17797</xdr:rowOff>
    </xdr:from>
    <xdr:ext cx="736600" cy="259045"/>
    <xdr:sp macro="" textlink="">
      <xdr:nvSpPr>
        <xdr:cNvPr id="273" name="テキスト ボックス 272"/>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140970</xdr:rowOff>
    </xdr:from>
    <xdr:to>
      <xdr:col>21</xdr:col>
      <xdr:colOff>412750</xdr:colOff>
      <xdr:row>60</xdr:row>
      <xdr:rowOff>71120</xdr:rowOff>
    </xdr:to>
    <xdr:sp macro="" textlink="">
      <xdr:nvSpPr>
        <xdr:cNvPr id="274" name="円/楕円 273"/>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55897</xdr:rowOff>
    </xdr:from>
    <xdr:ext cx="762000" cy="259045"/>
    <xdr:sp macro="" textlink="">
      <xdr:nvSpPr>
        <xdr:cNvPr id="275" name="テキスト ボックス 274"/>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78" name="円/楕円 277"/>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79" name="テキスト ボックス 278"/>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一部事務組合に対する負担金等の額が類似団体平均と比べ少ないことから、低い割合で推移してきたが、清掃事業の一部事務組合への移管などにより平成</a:t>
          </a:r>
          <a:r>
            <a:rPr kumimoji="1" lang="en-US" altLang="ja-JP" sz="1300">
              <a:latin typeface="ＭＳ Ｐゴシック"/>
            </a:rPr>
            <a:t>26</a:t>
          </a:r>
          <a:r>
            <a:rPr kumimoji="1" lang="ja-JP" altLang="en-US" sz="1300">
              <a:latin typeface="ＭＳ Ｐゴシック"/>
            </a:rPr>
            <a:t>年度も比率が上昇した。</a:t>
          </a:r>
          <a:endParaRPr kumimoji="1" lang="en-US" altLang="ja-JP" sz="1300">
            <a:latin typeface="ＭＳ Ｐゴシック"/>
          </a:endParaRPr>
        </a:p>
        <a:p>
          <a:r>
            <a:rPr kumimoji="1" lang="ja-JP" altLang="en-US" sz="1300">
              <a:latin typeface="ＭＳ Ｐゴシック"/>
            </a:rPr>
            <a:t>　一部事務組合等への負担金については縮減が困難なことから、各種団体への運営補助金を抜本的に見直しにより公的負担の適正化を図るとともに、事業の見直し、介護予防の推進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39370</xdr:rowOff>
    </xdr:to>
    <xdr:cxnSp macro="">
      <xdr:nvCxnSpPr>
        <xdr:cNvPr id="311" name="直線コネクタ 310"/>
        <xdr:cNvCxnSpPr/>
      </xdr:nvCxnSpPr>
      <xdr:spPr>
        <a:xfrm>
          <a:off x="15671800" y="600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138430</xdr:rowOff>
    </xdr:from>
    <xdr:to>
      <xdr:col>22</xdr:col>
      <xdr:colOff>565150</xdr:colOff>
      <xdr:row>35</xdr:row>
      <xdr:rowOff>1270</xdr:rowOff>
    </xdr:to>
    <xdr:cxnSp macro="">
      <xdr:nvCxnSpPr>
        <xdr:cNvPr id="314" name="直線コネクタ 313"/>
        <xdr:cNvCxnSpPr/>
      </xdr:nvCxnSpPr>
      <xdr:spPr>
        <a:xfrm>
          <a:off x="14782800" y="5967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66040</xdr:rowOff>
    </xdr:from>
    <xdr:to>
      <xdr:col>21</xdr:col>
      <xdr:colOff>361950</xdr:colOff>
      <xdr:row>34</xdr:row>
      <xdr:rowOff>138430</xdr:rowOff>
    </xdr:to>
    <xdr:cxnSp macro="">
      <xdr:nvCxnSpPr>
        <xdr:cNvPr id="317" name="直線コネクタ 316"/>
        <xdr:cNvCxnSpPr/>
      </xdr:nvCxnSpPr>
      <xdr:spPr>
        <a:xfrm>
          <a:off x="13893800" y="5895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46990</xdr:rowOff>
    </xdr:from>
    <xdr:to>
      <xdr:col>20</xdr:col>
      <xdr:colOff>158750</xdr:colOff>
      <xdr:row>34</xdr:row>
      <xdr:rowOff>66040</xdr:rowOff>
    </xdr:to>
    <xdr:cxnSp macro="">
      <xdr:nvCxnSpPr>
        <xdr:cNvPr id="320" name="直線コネクタ 319"/>
        <xdr:cNvCxnSpPr/>
      </xdr:nvCxnSpPr>
      <xdr:spPr>
        <a:xfrm>
          <a:off x="13004800" y="58762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30" name="円/楕円 329"/>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31"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87630</xdr:rowOff>
    </xdr:from>
    <xdr:to>
      <xdr:col>21</xdr:col>
      <xdr:colOff>412750</xdr:colOff>
      <xdr:row>35</xdr:row>
      <xdr:rowOff>17780</xdr:rowOff>
    </xdr:to>
    <xdr:sp macro="" textlink="">
      <xdr:nvSpPr>
        <xdr:cNvPr id="334" name="円/楕円 333"/>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27957</xdr:rowOff>
    </xdr:from>
    <xdr:ext cx="762000" cy="259045"/>
    <xdr:sp macro="" textlink="">
      <xdr:nvSpPr>
        <xdr:cNvPr id="335" name="テキスト ボックス 334"/>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xdr:rowOff>
    </xdr:from>
    <xdr:to>
      <xdr:col>20</xdr:col>
      <xdr:colOff>209550</xdr:colOff>
      <xdr:row>34</xdr:row>
      <xdr:rowOff>116840</xdr:rowOff>
    </xdr:to>
    <xdr:sp macro="" textlink="">
      <xdr:nvSpPr>
        <xdr:cNvPr id="336" name="円/楕円 335"/>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127017</xdr:rowOff>
    </xdr:from>
    <xdr:ext cx="762000" cy="259045"/>
    <xdr:sp macro="" textlink="">
      <xdr:nvSpPr>
        <xdr:cNvPr id="337" name="テキスト ボックス 336"/>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167640</xdr:rowOff>
    </xdr:from>
    <xdr:to>
      <xdr:col>19</xdr:col>
      <xdr:colOff>6350</xdr:colOff>
      <xdr:row>34</xdr:row>
      <xdr:rowOff>97790</xdr:rowOff>
    </xdr:to>
    <xdr:sp macro="" textlink="">
      <xdr:nvSpPr>
        <xdr:cNvPr id="338" name="円/楕円 337"/>
        <xdr:cNvSpPr/>
      </xdr:nvSpPr>
      <xdr:spPr>
        <a:xfrm>
          <a:off x="12954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107967</xdr:rowOff>
    </xdr:from>
    <xdr:ext cx="762000" cy="259045"/>
    <xdr:sp macro="" textlink="">
      <xdr:nvSpPr>
        <xdr:cNvPr id="339" name="テキスト ボックス 338"/>
        <xdr:cNvSpPr txBox="1"/>
      </xdr:nvSpPr>
      <xdr:spPr>
        <a:xfrm>
          <a:off x="12623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小学校校舎改築事業、耐震補強工事等大規模事業を集中して実施し、今後も石動駅周辺整備事業に着手するなど公債費は増加する見込である。さらに市庁舎の耐震対策事業が必要となる可能性も控えているほか、基金残高も減少傾向にあることから、事業の優先順位を踏まえた選択投資などにより、地方債の新規発行を伴う普通建設事業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83185</xdr:rowOff>
    </xdr:from>
    <xdr:to>
      <xdr:col>7</xdr:col>
      <xdr:colOff>15875</xdr:colOff>
      <xdr:row>74</xdr:row>
      <xdr:rowOff>83185</xdr:rowOff>
    </xdr:to>
    <xdr:cxnSp macro="">
      <xdr:nvCxnSpPr>
        <xdr:cNvPr id="371" name="直線コネクタ 370"/>
        <xdr:cNvCxnSpPr/>
      </xdr:nvCxnSpPr>
      <xdr:spPr>
        <a:xfrm>
          <a:off x="3987800" y="1277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83185</xdr:rowOff>
    </xdr:from>
    <xdr:to>
      <xdr:col>5</xdr:col>
      <xdr:colOff>549275</xdr:colOff>
      <xdr:row>74</xdr:row>
      <xdr:rowOff>92710</xdr:rowOff>
    </xdr:to>
    <xdr:cxnSp macro="">
      <xdr:nvCxnSpPr>
        <xdr:cNvPr id="374" name="直線コネクタ 373"/>
        <xdr:cNvCxnSpPr/>
      </xdr:nvCxnSpPr>
      <xdr:spPr>
        <a:xfrm flipV="1">
          <a:off x="3098800" y="127704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92710</xdr:rowOff>
    </xdr:from>
    <xdr:to>
      <xdr:col>4</xdr:col>
      <xdr:colOff>346075</xdr:colOff>
      <xdr:row>74</xdr:row>
      <xdr:rowOff>121285</xdr:rowOff>
    </xdr:to>
    <xdr:cxnSp macro="">
      <xdr:nvCxnSpPr>
        <xdr:cNvPr id="377" name="直線コネクタ 376"/>
        <xdr:cNvCxnSpPr/>
      </xdr:nvCxnSpPr>
      <xdr:spPr>
        <a:xfrm flipV="1">
          <a:off x="2209800" y="12780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74</xdr:row>
      <xdr:rowOff>121285</xdr:rowOff>
    </xdr:to>
    <xdr:cxnSp macro="">
      <xdr:nvCxnSpPr>
        <xdr:cNvPr id="380" name="直線コネクタ 379"/>
        <xdr:cNvCxnSpPr/>
      </xdr:nvCxnSpPr>
      <xdr:spPr>
        <a:xfrm>
          <a:off x="1320800" y="12806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32385</xdr:rowOff>
    </xdr:from>
    <xdr:to>
      <xdr:col>7</xdr:col>
      <xdr:colOff>66675</xdr:colOff>
      <xdr:row>74</xdr:row>
      <xdr:rowOff>133985</xdr:rowOff>
    </xdr:to>
    <xdr:sp macro="" textlink="">
      <xdr:nvSpPr>
        <xdr:cNvPr id="390" name="円/楕円 389"/>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112412</xdr:rowOff>
    </xdr:from>
    <xdr:ext cx="762000" cy="259045"/>
    <xdr:sp macro="" textlink="">
      <xdr:nvSpPr>
        <xdr:cNvPr id="391"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32385</xdr:rowOff>
    </xdr:from>
    <xdr:to>
      <xdr:col>5</xdr:col>
      <xdr:colOff>600075</xdr:colOff>
      <xdr:row>74</xdr:row>
      <xdr:rowOff>133985</xdr:rowOff>
    </xdr:to>
    <xdr:sp macro="" textlink="">
      <xdr:nvSpPr>
        <xdr:cNvPr id="392" name="円/楕円 391"/>
        <xdr:cNvSpPr/>
      </xdr:nvSpPr>
      <xdr:spPr>
        <a:xfrm>
          <a:off x="3937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144162</xdr:rowOff>
    </xdr:from>
    <xdr:ext cx="736600" cy="259045"/>
    <xdr:sp macro="" textlink="">
      <xdr:nvSpPr>
        <xdr:cNvPr id="393" name="テキスト ボックス 392"/>
        <xdr:cNvSpPr txBox="1"/>
      </xdr:nvSpPr>
      <xdr:spPr>
        <a:xfrm>
          <a:off x="3606800" y="124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41910</xdr:rowOff>
    </xdr:from>
    <xdr:to>
      <xdr:col>4</xdr:col>
      <xdr:colOff>396875</xdr:colOff>
      <xdr:row>74</xdr:row>
      <xdr:rowOff>143510</xdr:rowOff>
    </xdr:to>
    <xdr:sp macro="" textlink="">
      <xdr:nvSpPr>
        <xdr:cNvPr id="394" name="円/楕円 393"/>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153687</xdr:rowOff>
    </xdr:from>
    <xdr:ext cx="762000" cy="259045"/>
    <xdr:sp macro="" textlink="">
      <xdr:nvSpPr>
        <xdr:cNvPr id="395" name="テキスト ボックス 394"/>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70485</xdr:rowOff>
    </xdr:from>
    <xdr:to>
      <xdr:col>3</xdr:col>
      <xdr:colOff>193675</xdr:colOff>
      <xdr:row>75</xdr:row>
      <xdr:rowOff>635</xdr:rowOff>
    </xdr:to>
    <xdr:sp macro="" textlink="">
      <xdr:nvSpPr>
        <xdr:cNvPr id="396" name="円/楕円 395"/>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10812</xdr:rowOff>
    </xdr:from>
    <xdr:ext cx="762000" cy="259045"/>
    <xdr:sp macro="" textlink="">
      <xdr:nvSpPr>
        <xdr:cNvPr id="397" name="テキスト ボックス 396"/>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8" name="円/楕円 397"/>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399" name="テキスト ボックス 398"/>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類似団体平均、全国平均と同水準を維持している。</a:t>
          </a:r>
          <a:endParaRPr kumimoji="1" lang="en-US" altLang="ja-JP" sz="1300">
            <a:latin typeface="ＭＳ Ｐゴシック"/>
          </a:endParaRPr>
        </a:p>
        <a:p>
          <a:r>
            <a:rPr kumimoji="1" lang="ja-JP" altLang="en-US" sz="1300">
              <a:latin typeface="ＭＳ Ｐゴシック"/>
            </a:rPr>
            <a:t>これは、低水準の物件費、その他についての比率を人件費の比率で大きく吸収しているためである。</a:t>
          </a:r>
          <a:endParaRPr kumimoji="1" lang="en-US" altLang="ja-JP" sz="1300">
            <a:latin typeface="ＭＳ Ｐゴシック"/>
          </a:endParaRPr>
        </a:p>
        <a:p>
          <a:r>
            <a:rPr kumimoji="1" lang="ja-JP" altLang="en-US" sz="1300">
              <a:latin typeface="ＭＳ Ｐゴシック"/>
            </a:rPr>
            <a:t>　人件費については、引続き適正な職員数を維持し、特に人件費以外の経常的経費の削減に努めていく。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77</xdr:row>
      <xdr:rowOff>142239</xdr:rowOff>
    </xdr:to>
    <xdr:cxnSp macro="">
      <xdr:nvCxnSpPr>
        <xdr:cNvPr id="432" name="直線コネクタ 431"/>
        <xdr:cNvCxnSpPr/>
      </xdr:nvCxnSpPr>
      <xdr:spPr>
        <a:xfrm>
          <a:off x="15671800" y="13336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134620</xdr:rowOff>
    </xdr:to>
    <xdr:cxnSp macro="">
      <xdr:nvCxnSpPr>
        <xdr:cNvPr id="435" name="直線コネクタ 434"/>
        <xdr:cNvCxnSpPr/>
      </xdr:nvCxnSpPr>
      <xdr:spPr>
        <a:xfrm>
          <a:off x="14782800" y="13328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127000</xdr:rowOff>
    </xdr:to>
    <xdr:cxnSp macro="">
      <xdr:nvCxnSpPr>
        <xdr:cNvPr id="438" name="直線コネクタ 437"/>
        <xdr:cNvCxnSpPr/>
      </xdr:nvCxnSpPr>
      <xdr:spPr>
        <a:xfrm>
          <a:off x="13893800" y="1327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69850</xdr:rowOff>
    </xdr:to>
    <xdr:cxnSp macro="">
      <xdr:nvCxnSpPr>
        <xdr:cNvPr id="441" name="直線コネクタ 440"/>
        <xdr:cNvCxnSpPr/>
      </xdr:nvCxnSpPr>
      <xdr:spPr>
        <a:xfrm>
          <a:off x="13004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51" name="円/楕円 450"/>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52"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53" name="円/楕円 452"/>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54" name="テキスト ボックス 453"/>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55" name="円/楕円 454"/>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56" name="テキスト ボックス 455"/>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7" name="円/楕円 45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8" name="テキスト ボックス 45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9" name="円/楕円 45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0" name="テキスト ボックス 45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富山県小矢部市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88621</xdr:rowOff>
    </xdr:from>
    <xdr:to>
      <xdr:col>4</xdr:col>
      <xdr:colOff>1117600</xdr:colOff>
      <xdr:row>19</xdr:row>
      <xdr:rowOff>107848</xdr:rowOff>
    </xdr:to>
    <xdr:cxnSp macro="">
      <xdr:nvCxnSpPr>
        <xdr:cNvPr id="50" name="直線コネクタ 49"/>
        <xdr:cNvCxnSpPr/>
      </xdr:nvCxnSpPr>
      <xdr:spPr bwMode="auto">
        <a:xfrm flipV="1">
          <a:off x="5003800" y="3393796"/>
          <a:ext cx="647700" cy="1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80632</xdr:rowOff>
    </xdr:from>
    <xdr:to>
      <xdr:col>4</xdr:col>
      <xdr:colOff>469900</xdr:colOff>
      <xdr:row>19</xdr:row>
      <xdr:rowOff>107848</xdr:rowOff>
    </xdr:to>
    <xdr:cxnSp macro="">
      <xdr:nvCxnSpPr>
        <xdr:cNvPr id="53" name="直線コネクタ 52"/>
        <xdr:cNvCxnSpPr/>
      </xdr:nvCxnSpPr>
      <xdr:spPr bwMode="auto">
        <a:xfrm>
          <a:off x="4305300" y="3385807"/>
          <a:ext cx="698500" cy="2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67793</xdr:rowOff>
    </xdr:from>
    <xdr:to>
      <xdr:col>3</xdr:col>
      <xdr:colOff>904875</xdr:colOff>
      <xdr:row>19</xdr:row>
      <xdr:rowOff>80632</xdr:rowOff>
    </xdr:to>
    <xdr:cxnSp macro="">
      <xdr:nvCxnSpPr>
        <xdr:cNvPr id="56" name="直線コネクタ 55"/>
        <xdr:cNvCxnSpPr/>
      </xdr:nvCxnSpPr>
      <xdr:spPr bwMode="auto">
        <a:xfrm>
          <a:off x="3606800" y="3372968"/>
          <a:ext cx="698500" cy="1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67424</xdr:rowOff>
    </xdr:from>
    <xdr:to>
      <xdr:col>3</xdr:col>
      <xdr:colOff>206375</xdr:colOff>
      <xdr:row>19</xdr:row>
      <xdr:rowOff>67793</xdr:rowOff>
    </xdr:to>
    <xdr:cxnSp macro="">
      <xdr:nvCxnSpPr>
        <xdr:cNvPr id="59" name="直線コネクタ 58"/>
        <xdr:cNvCxnSpPr/>
      </xdr:nvCxnSpPr>
      <xdr:spPr bwMode="auto">
        <a:xfrm>
          <a:off x="2908300" y="3372599"/>
          <a:ext cx="698500" cy="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37821</xdr:rowOff>
    </xdr:from>
    <xdr:to>
      <xdr:col>5</xdr:col>
      <xdr:colOff>34925</xdr:colOff>
      <xdr:row>19</xdr:row>
      <xdr:rowOff>139421</xdr:rowOff>
    </xdr:to>
    <xdr:sp macro="" textlink="">
      <xdr:nvSpPr>
        <xdr:cNvPr id="69" name="円/楕円 68"/>
        <xdr:cNvSpPr/>
      </xdr:nvSpPr>
      <xdr:spPr bwMode="auto">
        <a:xfrm>
          <a:off x="5600700" y="334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9898</xdr:rowOff>
    </xdr:from>
    <xdr:ext cx="762000" cy="259045"/>
    <xdr:sp macro="" textlink="">
      <xdr:nvSpPr>
        <xdr:cNvPr id="70" name="人口1人当たり決算額の推移該当値テキスト130"/>
        <xdr:cNvSpPr txBox="1"/>
      </xdr:nvSpPr>
      <xdr:spPr>
        <a:xfrm>
          <a:off x="5740400" y="331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72,772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57048</xdr:rowOff>
    </xdr:from>
    <xdr:to>
      <xdr:col>4</xdr:col>
      <xdr:colOff>520700</xdr:colOff>
      <xdr:row>19</xdr:row>
      <xdr:rowOff>158648</xdr:rowOff>
    </xdr:to>
    <xdr:sp macro="" textlink="">
      <xdr:nvSpPr>
        <xdr:cNvPr id="71" name="円/楕円 70"/>
        <xdr:cNvSpPr/>
      </xdr:nvSpPr>
      <xdr:spPr bwMode="auto">
        <a:xfrm>
          <a:off x="4953000" y="336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143425</xdr:rowOff>
    </xdr:from>
    <xdr:ext cx="736600" cy="259045"/>
    <xdr:sp macro="" textlink="">
      <xdr:nvSpPr>
        <xdr:cNvPr id="72" name="テキスト ボックス 71"/>
        <xdr:cNvSpPr txBox="1"/>
      </xdr:nvSpPr>
      <xdr:spPr>
        <a:xfrm>
          <a:off x="4622800" y="3448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71,258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29832</xdr:rowOff>
    </xdr:from>
    <xdr:to>
      <xdr:col>3</xdr:col>
      <xdr:colOff>955675</xdr:colOff>
      <xdr:row>19</xdr:row>
      <xdr:rowOff>131432</xdr:rowOff>
    </xdr:to>
    <xdr:sp macro="" textlink="">
      <xdr:nvSpPr>
        <xdr:cNvPr id="73" name="円/楕円 72"/>
        <xdr:cNvSpPr/>
      </xdr:nvSpPr>
      <xdr:spPr bwMode="auto">
        <a:xfrm>
          <a:off x="4254500" y="333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116209</xdr:rowOff>
    </xdr:from>
    <xdr:ext cx="762000" cy="259045"/>
    <xdr:sp macro="" textlink="">
      <xdr:nvSpPr>
        <xdr:cNvPr id="74" name="テキスト ボックス 73"/>
        <xdr:cNvSpPr txBox="1"/>
      </xdr:nvSpPr>
      <xdr:spPr>
        <a:xfrm>
          <a:off x="3924300" y="342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73,401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16993</xdr:rowOff>
    </xdr:from>
    <xdr:to>
      <xdr:col>3</xdr:col>
      <xdr:colOff>257175</xdr:colOff>
      <xdr:row>19</xdr:row>
      <xdr:rowOff>118593</xdr:rowOff>
    </xdr:to>
    <xdr:sp macro="" textlink="">
      <xdr:nvSpPr>
        <xdr:cNvPr id="75" name="円/楕円 74"/>
        <xdr:cNvSpPr/>
      </xdr:nvSpPr>
      <xdr:spPr bwMode="auto">
        <a:xfrm>
          <a:off x="3556000" y="332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103370</xdr:rowOff>
    </xdr:from>
    <xdr:ext cx="762000" cy="259045"/>
    <xdr:sp macro="" textlink="">
      <xdr:nvSpPr>
        <xdr:cNvPr id="76" name="テキスト ボックス 75"/>
        <xdr:cNvSpPr txBox="1"/>
      </xdr:nvSpPr>
      <xdr:spPr>
        <a:xfrm>
          <a:off x="3225800" y="34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74,412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16624</xdr:rowOff>
    </xdr:from>
    <xdr:to>
      <xdr:col>2</xdr:col>
      <xdr:colOff>692150</xdr:colOff>
      <xdr:row>19</xdr:row>
      <xdr:rowOff>118224</xdr:rowOff>
    </xdr:to>
    <xdr:sp macro="" textlink="">
      <xdr:nvSpPr>
        <xdr:cNvPr id="77" name="円/楕円 76"/>
        <xdr:cNvSpPr/>
      </xdr:nvSpPr>
      <xdr:spPr bwMode="auto">
        <a:xfrm>
          <a:off x="2857500" y="332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103001</xdr:rowOff>
    </xdr:from>
    <xdr:ext cx="762000" cy="259045"/>
    <xdr:sp macro="" textlink="">
      <xdr:nvSpPr>
        <xdr:cNvPr id="78" name="テキスト ボックス 77"/>
        <xdr:cNvSpPr txBox="1"/>
      </xdr:nvSpPr>
      <xdr:spPr>
        <a:xfrm>
          <a:off x="2527300" y="340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315668</xdr:rowOff>
    </xdr:from>
    <xdr:to>
      <xdr:col>4</xdr:col>
      <xdr:colOff>1117600</xdr:colOff>
      <xdr:row>37</xdr:row>
      <xdr:rowOff>317904</xdr:rowOff>
    </xdr:to>
    <xdr:cxnSp macro="">
      <xdr:nvCxnSpPr>
        <xdr:cNvPr id="112" name="直線コネクタ 111"/>
        <xdr:cNvCxnSpPr/>
      </xdr:nvCxnSpPr>
      <xdr:spPr bwMode="auto">
        <a:xfrm>
          <a:off x="5003800" y="7440368"/>
          <a:ext cx="647700" cy="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296568</xdr:rowOff>
    </xdr:from>
    <xdr:to>
      <xdr:col>4</xdr:col>
      <xdr:colOff>469900</xdr:colOff>
      <xdr:row>37</xdr:row>
      <xdr:rowOff>315668</xdr:rowOff>
    </xdr:to>
    <xdr:cxnSp macro="">
      <xdr:nvCxnSpPr>
        <xdr:cNvPr id="115" name="直線コネクタ 114"/>
        <xdr:cNvCxnSpPr/>
      </xdr:nvCxnSpPr>
      <xdr:spPr bwMode="auto">
        <a:xfrm>
          <a:off x="4305300" y="7421268"/>
          <a:ext cx="698500" cy="19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286810</xdr:rowOff>
    </xdr:from>
    <xdr:to>
      <xdr:col>3</xdr:col>
      <xdr:colOff>904875</xdr:colOff>
      <xdr:row>37</xdr:row>
      <xdr:rowOff>296568</xdr:rowOff>
    </xdr:to>
    <xdr:cxnSp macro="">
      <xdr:nvCxnSpPr>
        <xdr:cNvPr id="118" name="直線コネクタ 117"/>
        <xdr:cNvCxnSpPr/>
      </xdr:nvCxnSpPr>
      <xdr:spPr bwMode="auto">
        <a:xfrm>
          <a:off x="3606800" y="7411510"/>
          <a:ext cx="698500" cy="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286810</xdr:rowOff>
    </xdr:from>
    <xdr:to>
      <xdr:col>3</xdr:col>
      <xdr:colOff>206375</xdr:colOff>
      <xdr:row>37</xdr:row>
      <xdr:rowOff>287580</xdr:rowOff>
    </xdr:to>
    <xdr:cxnSp macro="">
      <xdr:nvCxnSpPr>
        <xdr:cNvPr id="121" name="直線コネクタ 120"/>
        <xdr:cNvCxnSpPr/>
      </xdr:nvCxnSpPr>
      <xdr:spPr bwMode="auto">
        <a:xfrm flipV="1">
          <a:off x="2908300" y="7411510"/>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267104</xdr:rowOff>
    </xdr:from>
    <xdr:to>
      <xdr:col>5</xdr:col>
      <xdr:colOff>34925</xdr:colOff>
      <xdr:row>38</xdr:row>
      <xdr:rowOff>25804</xdr:rowOff>
    </xdr:to>
    <xdr:sp macro="" textlink="">
      <xdr:nvSpPr>
        <xdr:cNvPr id="131" name="円/楕円 130"/>
        <xdr:cNvSpPr/>
      </xdr:nvSpPr>
      <xdr:spPr bwMode="auto">
        <a:xfrm>
          <a:off x="5600700" y="739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48681</xdr:rowOff>
    </xdr:from>
    <xdr:ext cx="762000" cy="259045"/>
    <xdr:sp macro="" textlink="">
      <xdr:nvSpPr>
        <xdr:cNvPr id="132" name="人口1人当たり決算額の推移該当値テキスト445"/>
        <xdr:cNvSpPr txBox="1"/>
      </xdr:nvSpPr>
      <xdr:spPr>
        <a:xfrm>
          <a:off x="5740400" y="717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264868</xdr:rowOff>
    </xdr:from>
    <xdr:to>
      <xdr:col>4</xdr:col>
      <xdr:colOff>520700</xdr:colOff>
      <xdr:row>38</xdr:row>
      <xdr:rowOff>23568</xdr:rowOff>
    </xdr:to>
    <xdr:sp macro="" textlink="">
      <xdr:nvSpPr>
        <xdr:cNvPr id="133" name="円/楕円 132"/>
        <xdr:cNvSpPr/>
      </xdr:nvSpPr>
      <xdr:spPr bwMode="auto">
        <a:xfrm>
          <a:off x="4953000" y="738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33745</xdr:rowOff>
    </xdr:from>
    <xdr:ext cx="736600" cy="259045"/>
    <xdr:sp macro="" textlink="">
      <xdr:nvSpPr>
        <xdr:cNvPr id="134" name="テキスト ボックス 133"/>
        <xdr:cNvSpPr txBox="1"/>
      </xdr:nvSpPr>
      <xdr:spPr>
        <a:xfrm>
          <a:off x="4622800" y="715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245768</xdr:rowOff>
    </xdr:from>
    <xdr:to>
      <xdr:col>3</xdr:col>
      <xdr:colOff>955675</xdr:colOff>
      <xdr:row>38</xdr:row>
      <xdr:rowOff>4468</xdr:rowOff>
    </xdr:to>
    <xdr:sp macro="" textlink="">
      <xdr:nvSpPr>
        <xdr:cNvPr id="135" name="円/楕円 134"/>
        <xdr:cNvSpPr/>
      </xdr:nvSpPr>
      <xdr:spPr bwMode="auto">
        <a:xfrm>
          <a:off x="4254500" y="737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14645</xdr:rowOff>
    </xdr:from>
    <xdr:ext cx="762000" cy="259045"/>
    <xdr:sp macro="" textlink="">
      <xdr:nvSpPr>
        <xdr:cNvPr id="136" name="テキスト ボックス 135"/>
        <xdr:cNvSpPr txBox="1"/>
      </xdr:nvSpPr>
      <xdr:spPr>
        <a:xfrm>
          <a:off x="3924300" y="713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236010</xdr:rowOff>
    </xdr:from>
    <xdr:to>
      <xdr:col>3</xdr:col>
      <xdr:colOff>257175</xdr:colOff>
      <xdr:row>37</xdr:row>
      <xdr:rowOff>337610</xdr:rowOff>
    </xdr:to>
    <xdr:sp macro="" textlink="">
      <xdr:nvSpPr>
        <xdr:cNvPr id="137" name="円/楕円 136"/>
        <xdr:cNvSpPr/>
      </xdr:nvSpPr>
      <xdr:spPr bwMode="auto">
        <a:xfrm>
          <a:off x="3556000" y="736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4887</xdr:rowOff>
    </xdr:from>
    <xdr:ext cx="762000" cy="259045"/>
    <xdr:sp macro="" textlink="">
      <xdr:nvSpPr>
        <xdr:cNvPr id="138" name="テキスト ボックス 137"/>
        <xdr:cNvSpPr txBox="1"/>
      </xdr:nvSpPr>
      <xdr:spPr>
        <a:xfrm>
          <a:off x="3225800" y="712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236780</xdr:rowOff>
    </xdr:from>
    <xdr:to>
      <xdr:col>2</xdr:col>
      <xdr:colOff>692150</xdr:colOff>
      <xdr:row>37</xdr:row>
      <xdr:rowOff>338380</xdr:rowOff>
    </xdr:to>
    <xdr:sp macro="" textlink="">
      <xdr:nvSpPr>
        <xdr:cNvPr id="139" name="円/楕円 138"/>
        <xdr:cNvSpPr/>
      </xdr:nvSpPr>
      <xdr:spPr bwMode="auto">
        <a:xfrm>
          <a:off x="2857500" y="736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5657</xdr:rowOff>
    </xdr:from>
    <xdr:ext cx="762000" cy="259045"/>
    <xdr:sp macro="" textlink="">
      <xdr:nvSpPr>
        <xdr:cNvPr id="140" name="テキスト ボックス 139"/>
        <xdr:cNvSpPr txBox="1"/>
      </xdr:nvSpPr>
      <xdr:spPr>
        <a:xfrm>
          <a:off x="2527300" y="71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実質収支比率は標準財政規模比ベースで平成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1.67</a:t>
          </a:r>
          <a:r>
            <a:rPr kumimoji="1" lang="ja-JP" altLang="en-US" sz="1200">
              <a:latin typeface="ＭＳ ゴシック" pitchFamily="49" charset="-128"/>
              <a:ea typeface="ＭＳ ゴシック" pitchFamily="49" charset="-128"/>
            </a:rPr>
            <a:t>ポイントの減少となったものの、引続き黒字を維持しており、平成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年度で５％を上回ったが、平成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年度以降は概ね４％台を維持し概ね健全であると言えるが、財政調整基金残高が減少傾向にある。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実質単年度収支では前年比</a:t>
          </a:r>
          <a:r>
            <a:rPr kumimoji="1" lang="en-US" altLang="ja-JP" sz="1200">
              <a:latin typeface="ＭＳ ゴシック" pitchFamily="49" charset="-128"/>
              <a:ea typeface="ＭＳ ゴシック" pitchFamily="49" charset="-128"/>
            </a:rPr>
            <a:t>4.87</a:t>
          </a:r>
          <a:r>
            <a:rPr kumimoji="1" lang="ja-JP" altLang="en-US" sz="1200">
              <a:latin typeface="ＭＳ ゴシック" pitchFamily="49" charset="-128"/>
              <a:ea typeface="ＭＳ ゴシック" pitchFamily="49" charset="-128"/>
            </a:rPr>
            <a:t>ポイントの減少となっており、主な要因としては美術活動拠点整備基金を取り崩したことが影響している。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一般会計等の実質赤字及び公営企業会計の資金不足は生じておらず、連結実質赤字額は発生していない。しかしながら平成</a:t>
          </a:r>
          <a:r>
            <a:rPr kumimoji="1" lang="en-US" altLang="ja-JP" sz="1600">
              <a:latin typeface="ＭＳ ゴシック" pitchFamily="49" charset="-128"/>
              <a:ea typeface="ＭＳ ゴシック" pitchFamily="49" charset="-128"/>
            </a:rPr>
            <a:t>26</a:t>
          </a:r>
          <a:r>
            <a:rPr kumimoji="1" lang="ja-JP" altLang="en-US" sz="1600">
              <a:latin typeface="ＭＳ ゴシック" pitchFamily="49" charset="-128"/>
              <a:ea typeface="ＭＳ ゴシック" pitchFamily="49" charset="-128"/>
            </a:rPr>
            <a:t>年度はいずれも黒字額が減少しており、一般会計及び国民健康保険事業特別会計においては、平成</a:t>
          </a:r>
          <a:r>
            <a:rPr kumimoji="1" lang="en-US" altLang="ja-JP" sz="1600">
              <a:latin typeface="ＭＳ ゴシック" pitchFamily="49" charset="-128"/>
              <a:ea typeface="ＭＳ ゴシック" pitchFamily="49" charset="-128"/>
            </a:rPr>
            <a:t>22</a:t>
          </a:r>
          <a:r>
            <a:rPr kumimoji="1" lang="ja-JP" altLang="en-US" sz="1600">
              <a:latin typeface="ＭＳ ゴシック" pitchFamily="49" charset="-128"/>
              <a:ea typeface="ＭＳ ゴシック" pitchFamily="49" charset="-128"/>
            </a:rPr>
            <a:t>年度以降で最小となっている。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や低利資金への借換え、償還期間の延長による平準化等により単年度での元利償還金は減少傾向にある一方で、公営企業債の元利償還金に対する繰入金額が増加傾向にある。また今後、小学校の改築、耐震化補強工事に伴う元利償還が開始され、さらに駅周辺整備事業に伴う地方債残高の増加が見込まれるため、有利な財政措置のある起債を選択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改築工事、耐震補強工事に伴い、基準財政需要額に算入が見込まれる学校教育施設整備事業債、緊急防災・減災事業債、臨時財政対策債の増加により、充当可能財源が増加している。しかしながら、市債の発行増により残高も増加しているため、将来負担比率（分子）が上昇傾向にある。今後も引続き、事業の優先順位を踏まえた選択投資などにより、地方債の新規発行の抑制等に努め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14580826</v>
      </c>
      <c r="BO4" s="349"/>
      <c r="BP4" s="349"/>
      <c r="BQ4" s="349"/>
      <c r="BR4" s="349"/>
      <c r="BS4" s="349"/>
      <c r="BT4" s="349"/>
      <c r="BU4" s="350"/>
      <c r="BV4" s="348">
        <v>16132263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14045847</v>
      </c>
      <c r="BO5" s="386"/>
      <c r="BP5" s="386"/>
      <c r="BQ5" s="386"/>
      <c r="BR5" s="386"/>
      <c r="BS5" s="386"/>
      <c r="BT5" s="386"/>
      <c r="BU5" s="387"/>
      <c r="BV5" s="385">
        <v>15536419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85.6</v>
      </c>
      <c r="CU5" s="383"/>
      <c r="CV5" s="383"/>
      <c r="CW5" s="383"/>
      <c r="CX5" s="383"/>
      <c r="CY5" s="383"/>
      <c r="CZ5" s="383"/>
      <c r="DA5" s="384"/>
      <c r="DB5" s="382">
        <v>85.4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534979</v>
      </c>
      <c r="BO6" s="386"/>
      <c r="BP6" s="386"/>
      <c r="BQ6" s="386"/>
      <c r="BR6" s="386"/>
      <c r="BS6" s="386"/>
      <c r="BT6" s="386"/>
      <c r="BU6" s="387"/>
      <c r="BV6" s="385">
        <v>595844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92.7</v>
      </c>
      <c r="CU6" s="423"/>
      <c r="CV6" s="423"/>
      <c r="CW6" s="423"/>
      <c r="CX6" s="423"/>
      <c r="CY6" s="423"/>
      <c r="CZ6" s="423"/>
      <c r="DA6" s="424"/>
      <c r="DB6" s="422">
        <v>93.2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179265</v>
      </c>
      <c r="BO7" s="386"/>
      <c r="BP7" s="386"/>
      <c r="BQ7" s="386"/>
      <c r="BR7" s="386"/>
      <c r="BS7" s="386"/>
      <c r="BT7" s="386"/>
      <c r="BU7" s="387"/>
      <c r="BV7" s="385">
        <v>104431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8105865</v>
      </c>
      <c r="CU7" s="386"/>
      <c r="CV7" s="386"/>
      <c r="CW7" s="386"/>
      <c r="CX7" s="386"/>
      <c r="CY7" s="386"/>
      <c r="CZ7" s="386"/>
      <c r="DA7" s="387"/>
      <c r="DB7" s="385">
        <v>8108376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355714</v>
      </c>
      <c r="BO8" s="386"/>
      <c r="BP8" s="386"/>
      <c r="BQ8" s="386"/>
      <c r="BR8" s="386"/>
      <c r="BS8" s="386"/>
      <c r="BT8" s="386"/>
      <c r="BU8" s="387"/>
      <c r="BV8" s="385">
        <v>491413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0.55000000000000004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32067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-135698</v>
      </c>
      <c r="BO9" s="386"/>
      <c r="BP9" s="386"/>
      <c r="BQ9" s="386"/>
      <c r="BR9" s="386"/>
      <c r="BS9" s="386"/>
      <c r="BT9" s="386"/>
      <c r="BU9" s="387"/>
      <c r="BV9" s="385">
        <v>97941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12.9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33533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252373</v>
      </c>
      <c r="BO10" s="386"/>
      <c r="BP10" s="386"/>
      <c r="BQ10" s="386"/>
      <c r="BR10" s="386"/>
      <c r="BS10" s="386"/>
      <c r="BT10" s="386"/>
      <c r="BU10" s="387"/>
      <c r="BV10" s="385">
        <v>207027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33376</v>
      </c>
      <c r="BO11" s="386"/>
      <c r="BP11" s="386"/>
      <c r="BQ11" s="386"/>
      <c r="BR11" s="386"/>
      <c r="BS11" s="386"/>
      <c r="BT11" s="386"/>
      <c r="BU11" s="387"/>
      <c r="BV11" s="385">
        <v>195380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31303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311137</v>
      </c>
      <c r="BO12" s="386"/>
      <c r="BP12" s="386"/>
      <c r="BQ12" s="386"/>
      <c r="BR12" s="386"/>
      <c r="BS12" s="386"/>
      <c r="BT12" s="386"/>
      <c r="BU12" s="387"/>
      <c r="BV12" s="385">
        <v>266969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30982</v>
      </c>
      <c r="S13" s="467"/>
      <c r="T13" s="467"/>
      <c r="U13" s="467"/>
      <c r="V13" s="468"/>
      <c r="W13" s="401" t="s">
        <v>124</v>
      </c>
      <c r="X13" s="402"/>
      <c r="Y13" s="402"/>
      <c r="Z13" s="402"/>
      <c r="AA13" s="402"/>
      <c r="AB13" s="392"/>
      <c r="AC13" s="436">
        <v>735</v>
      </c>
      <c r="AD13" s="437"/>
      <c r="AE13" s="437"/>
      <c r="AF13" s="437"/>
      <c r="AG13" s="476"/>
      <c r="AH13" s="436">
        <v>932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-161086</v>
      </c>
      <c r="BO13" s="386"/>
      <c r="BP13" s="386"/>
      <c r="BQ13" s="386"/>
      <c r="BR13" s="386"/>
      <c r="BS13" s="386"/>
      <c r="BT13" s="386"/>
      <c r="BU13" s="387"/>
      <c r="BV13" s="385">
        <v>233379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14.7</v>
      </c>
      <c r="CU13" s="383"/>
      <c r="CV13" s="383"/>
      <c r="CW13" s="383"/>
      <c r="CX13" s="383"/>
      <c r="CY13" s="383"/>
      <c r="CZ13" s="383"/>
      <c r="DA13" s="384"/>
      <c r="DB13" s="382">
        <v>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31669</v>
      </c>
      <c r="S14" s="467"/>
      <c r="T14" s="467"/>
      <c r="U14" s="467"/>
      <c r="V14" s="468"/>
      <c r="W14" s="375"/>
      <c r="X14" s="376"/>
      <c r="Y14" s="376"/>
      <c r="Z14" s="376"/>
      <c r="AA14" s="376"/>
      <c r="AB14" s="365"/>
      <c r="AC14" s="469">
        <v>4.5999999999999996</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199.9</v>
      </c>
      <c r="CU14" s="481"/>
      <c r="CV14" s="481"/>
      <c r="CW14" s="481"/>
      <c r="CX14" s="481"/>
      <c r="CY14" s="481"/>
      <c r="CZ14" s="481"/>
      <c r="DA14" s="482"/>
      <c r="DB14" s="480">
        <v>178.2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31333</v>
      </c>
      <c r="S15" s="467"/>
      <c r="T15" s="467"/>
      <c r="U15" s="467"/>
      <c r="V15" s="468"/>
      <c r="W15" s="401" t="s">
        <v>131</v>
      </c>
      <c r="X15" s="402"/>
      <c r="Y15" s="402"/>
      <c r="Z15" s="402"/>
      <c r="AA15" s="402"/>
      <c r="AB15" s="392"/>
      <c r="AC15" s="436">
        <v>6068</v>
      </c>
      <c r="AD15" s="437"/>
      <c r="AE15" s="437"/>
      <c r="AF15" s="437"/>
      <c r="AG15" s="476"/>
      <c r="AH15" s="436">
        <v>7260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3641625</v>
      </c>
      <c r="BO15" s="349"/>
      <c r="BP15" s="349"/>
      <c r="BQ15" s="349"/>
      <c r="BR15" s="349"/>
      <c r="BS15" s="349"/>
      <c r="BT15" s="349"/>
      <c r="BU15" s="350"/>
      <c r="BV15" s="348">
        <v>3506468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37.700000000000003</v>
      </c>
      <c r="AD16" s="470"/>
      <c r="AE16" s="470"/>
      <c r="AF16" s="470"/>
      <c r="AG16" s="471"/>
      <c r="AH16" s="469">
        <v>40.799999999999997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6448282</v>
      </c>
      <c r="BO16" s="386"/>
      <c r="BP16" s="386"/>
      <c r="BQ16" s="386"/>
      <c r="BR16" s="386"/>
      <c r="BS16" s="386"/>
      <c r="BT16" s="386"/>
      <c r="BU16" s="387"/>
      <c r="BV16" s="385">
        <v>6436748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9274</v>
      </c>
      <c r="AD17" s="437"/>
      <c r="AE17" s="437"/>
      <c r="AF17" s="437"/>
      <c r="AG17" s="476"/>
      <c r="AH17" s="436">
        <v>9592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4646133</v>
      </c>
      <c r="BO17" s="386"/>
      <c r="BP17" s="386"/>
      <c r="BQ17" s="386"/>
      <c r="BR17" s="386"/>
      <c r="BS17" s="386"/>
      <c r="BT17" s="386"/>
      <c r="BU17" s="387"/>
      <c r="BV17" s="385">
        <v>4495363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134.07</v>
      </c>
      <c r="M18" s="498"/>
      <c r="N18" s="498"/>
      <c r="O18" s="498"/>
      <c r="P18" s="498"/>
      <c r="Q18" s="498"/>
      <c r="R18" s="499"/>
      <c r="S18" s="499"/>
      <c r="T18" s="499"/>
      <c r="U18" s="499"/>
      <c r="V18" s="500"/>
      <c r="W18" s="403"/>
      <c r="X18" s="404"/>
      <c r="Y18" s="404"/>
      <c r="Z18" s="404"/>
      <c r="AA18" s="404"/>
      <c r="AB18" s="395"/>
      <c r="AC18" s="501">
        <v>57.7</v>
      </c>
      <c r="AD18" s="502"/>
      <c r="AE18" s="502"/>
      <c r="AF18" s="502"/>
      <c r="AG18" s="503"/>
      <c r="AH18" s="501">
        <v>53.9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7184970</v>
      </c>
      <c r="BO18" s="386"/>
      <c r="BP18" s="386"/>
      <c r="BQ18" s="386"/>
      <c r="BR18" s="386"/>
      <c r="BS18" s="386"/>
      <c r="BT18" s="386"/>
      <c r="BU18" s="387"/>
      <c r="BV18" s="385">
        <v>7181784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9976033</v>
      </c>
      <c r="BO19" s="386"/>
      <c r="BP19" s="386"/>
      <c r="BQ19" s="386"/>
      <c r="BR19" s="386"/>
      <c r="BS19" s="386"/>
      <c r="BT19" s="386"/>
      <c r="BU19" s="387"/>
      <c r="BV19" s="385">
        <v>10382088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9581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13968945</v>
      </c>
      <c r="BO23" s="386"/>
      <c r="BP23" s="386"/>
      <c r="BQ23" s="386"/>
      <c r="BR23" s="386"/>
      <c r="BS23" s="386"/>
      <c r="BT23" s="386"/>
      <c r="BU23" s="387"/>
      <c r="BV23" s="385">
        <v>13501270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8300</v>
      </c>
      <c r="R24" s="437"/>
      <c r="S24" s="437"/>
      <c r="T24" s="437"/>
      <c r="U24" s="437"/>
      <c r="V24" s="476"/>
      <c r="W24" s="531"/>
      <c r="X24" s="519"/>
      <c r="Y24" s="520"/>
      <c r="Z24" s="435" t="s">
        <v>155</v>
      </c>
      <c r="AA24" s="415"/>
      <c r="AB24" s="415"/>
      <c r="AC24" s="415"/>
      <c r="AD24" s="415"/>
      <c r="AE24" s="415"/>
      <c r="AF24" s="415"/>
      <c r="AG24" s="416"/>
      <c r="AH24" s="436">
        <v>228</v>
      </c>
      <c r="AI24" s="437"/>
      <c r="AJ24" s="437"/>
      <c r="AK24" s="437"/>
      <c r="AL24" s="476"/>
      <c r="AM24" s="436">
        <v>677616</v>
      </c>
      <c r="AN24" s="437"/>
      <c r="AO24" s="437"/>
      <c r="AP24" s="437"/>
      <c r="AQ24" s="437"/>
      <c r="AR24" s="476"/>
      <c r="AS24" s="436">
        <v>2972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11938372</v>
      </c>
      <c r="BO24" s="386"/>
      <c r="BP24" s="386"/>
      <c r="BQ24" s="386"/>
      <c r="BR24" s="386"/>
      <c r="BS24" s="386"/>
      <c r="BT24" s="386"/>
      <c r="BU24" s="387"/>
      <c r="BV24" s="385">
        <v>11438588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7100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5286648</v>
      </c>
      <c r="BO25" s="349"/>
      <c r="BP25" s="349"/>
      <c r="BQ25" s="349"/>
      <c r="BR25" s="349"/>
      <c r="BS25" s="349"/>
      <c r="BT25" s="349"/>
      <c r="BU25" s="350"/>
      <c r="BV25" s="348">
        <v>5647153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6100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17760</v>
      </c>
      <c r="AN26" s="437"/>
      <c r="AO26" s="437"/>
      <c r="AP26" s="437"/>
      <c r="AQ26" s="437"/>
      <c r="AR26" s="476"/>
      <c r="AS26" s="436">
        <v>2960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4450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9510</v>
      </c>
      <c r="AN27" s="437"/>
      <c r="AO27" s="437"/>
      <c r="AP27" s="437"/>
      <c r="AQ27" s="437"/>
      <c r="AR27" s="476"/>
      <c r="AS27" s="436">
        <v>3170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454800</v>
      </c>
      <c r="BO27" s="555"/>
      <c r="BP27" s="555"/>
      <c r="BQ27" s="555"/>
      <c r="BR27" s="555"/>
      <c r="BS27" s="555"/>
      <c r="BT27" s="555"/>
      <c r="BU27" s="556"/>
      <c r="BV27" s="554">
        <v>454100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3900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891258</v>
      </c>
      <c r="BO28" s="349"/>
      <c r="BP28" s="349"/>
      <c r="BQ28" s="349"/>
      <c r="BR28" s="349"/>
      <c r="BS28" s="349"/>
      <c r="BT28" s="349"/>
      <c r="BU28" s="350"/>
      <c r="BV28" s="348">
        <v>950022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3600</v>
      </c>
      <c r="R29" s="437"/>
      <c r="S29" s="437"/>
      <c r="T29" s="437"/>
      <c r="U29" s="437"/>
      <c r="V29" s="476"/>
      <c r="W29" s="532"/>
      <c r="X29" s="533"/>
      <c r="Y29" s="534"/>
      <c r="Z29" s="435" t="s">
        <v>171</v>
      </c>
      <c r="AA29" s="415"/>
      <c r="AB29" s="415"/>
      <c r="AC29" s="415"/>
      <c r="AD29" s="415"/>
      <c r="AE29" s="415"/>
      <c r="AF29" s="415"/>
      <c r="AG29" s="416"/>
      <c r="AH29" s="436">
        <v>231</v>
      </c>
      <c r="AI29" s="437"/>
      <c r="AJ29" s="437"/>
      <c r="AK29" s="437"/>
      <c r="AL29" s="476"/>
      <c r="AM29" s="436">
        <v>687126</v>
      </c>
      <c r="AN29" s="437"/>
      <c r="AO29" s="437"/>
      <c r="AP29" s="437"/>
      <c r="AQ29" s="437"/>
      <c r="AR29" s="476"/>
      <c r="AS29" s="436">
        <v>2975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68099</v>
      </c>
      <c r="BO29" s="386"/>
      <c r="BP29" s="386"/>
      <c r="BQ29" s="386"/>
      <c r="BR29" s="386"/>
      <c r="BS29" s="386"/>
      <c r="BT29" s="386"/>
      <c r="BU29" s="387"/>
      <c r="BV29" s="385">
        <v>72111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90.4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416303</v>
      </c>
      <c r="BO30" s="555"/>
      <c r="BP30" s="555"/>
      <c r="BQ30" s="555"/>
      <c r="BR30" s="555"/>
      <c r="BS30" s="555"/>
      <c r="BT30" s="555"/>
      <c r="BU30" s="556"/>
      <c r="BV30" s="554">
        <v>704066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砺波地方衛生施設組合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クロスランドおやべ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公共用地先行取得事業特別会計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小矢部川中流水害施設組合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小矢部市体育協会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IF('各会計、関係団体の財政状況及び健全化判断比率'!B33="","",'各会計、関係団体の財政状況及び健全化判断比率'!B33)</f>
        <v>東部産業団地事業特別会計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富山県市町村総合事務組合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小矢部市土地開発公社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高岡地区広域圏事務組合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富山県市町村会館管理組合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砺波地方介護保険組合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富山県後期高齢者医療広域連合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砺波地域消防組合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4273217</v>
      </c>
      <c r="S5" s="583"/>
      <c r="T5" s="583"/>
      <c r="U5" s="583"/>
      <c r="V5" s="583"/>
      <c r="W5" s="583"/>
      <c r="X5" s="583"/>
      <c r="Y5" s="584"/>
      <c r="Z5" s="585">
        <v>29.3</v>
      </c>
      <c r="AA5" s="585"/>
      <c r="AB5" s="585"/>
      <c r="AC5" s="585"/>
      <c r="AD5" s="586">
        <v>4273217</v>
      </c>
      <c r="AE5" s="586"/>
      <c r="AF5" s="586"/>
      <c r="AG5" s="586"/>
      <c r="AH5" s="586"/>
      <c r="AI5" s="586"/>
      <c r="AJ5" s="586"/>
      <c r="AK5" s="586"/>
      <c r="AL5" s="587">
        <v>55.1</v>
      </c>
      <c r="AM5" s="588"/>
      <c r="AN5" s="588"/>
      <c r="AO5" s="589"/>
      <c r="AP5" s="579" t="s">
        <v>209</v>
      </c>
      <c r="AQ5" s="580"/>
      <c r="AR5" s="580"/>
      <c r="AS5" s="580"/>
      <c r="AT5" s="580"/>
      <c r="AU5" s="580"/>
      <c r="AV5" s="580"/>
      <c r="AW5" s="580"/>
      <c r="AX5" s="580"/>
      <c r="AY5" s="580"/>
      <c r="AZ5" s="580"/>
      <c r="BA5" s="580"/>
      <c r="BB5" s="580"/>
      <c r="BC5" s="580"/>
      <c r="BD5" s="580"/>
      <c r="BE5" s="580"/>
      <c r="BF5" s="581"/>
      <c r="BG5" s="593">
        <v>4272398</v>
      </c>
      <c r="BH5" s="594"/>
      <c r="BI5" s="594"/>
      <c r="BJ5" s="594"/>
      <c r="BK5" s="594"/>
      <c r="BL5" s="594"/>
      <c r="BM5" s="594"/>
      <c r="BN5" s="595"/>
      <c r="BO5" s="596">
        <v>100</v>
      </c>
      <c r="BP5" s="596"/>
      <c r="BQ5" s="596"/>
      <c r="BR5" s="596"/>
      <c r="BS5" s="597">
        <v>368494</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177690</v>
      </c>
      <c r="S6" s="594"/>
      <c r="T6" s="594"/>
      <c r="U6" s="594"/>
      <c r="V6" s="594"/>
      <c r="W6" s="594"/>
      <c r="X6" s="594"/>
      <c r="Y6" s="595"/>
      <c r="Z6" s="596">
        <v>1.2</v>
      </c>
      <c r="AA6" s="596"/>
      <c r="AB6" s="596"/>
      <c r="AC6" s="596"/>
      <c r="AD6" s="597">
        <v>177690</v>
      </c>
      <c r="AE6" s="597"/>
      <c r="AF6" s="597"/>
      <c r="AG6" s="597"/>
      <c r="AH6" s="597"/>
      <c r="AI6" s="597"/>
      <c r="AJ6" s="597"/>
      <c r="AK6" s="597"/>
      <c r="AL6" s="598">
        <v>2.2999999999999998</v>
      </c>
      <c r="AM6" s="599"/>
      <c r="AN6" s="599"/>
      <c r="AO6" s="600"/>
      <c r="AP6" s="590" t="s">
        <v>214</v>
      </c>
      <c r="AQ6" s="591"/>
      <c r="AR6" s="591"/>
      <c r="AS6" s="591"/>
      <c r="AT6" s="591"/>
      <c r="AU6" s="591"/>
      <c r="AV6" s="591"/>
      <c r="AW6" s="591"/>
      <c r="AX6" s="591"/>
      <c r="AY6" s="591"/>
      <c r="AZ6" s="591"/>
      <c r="BA6" s="591"/>
      <c r="BB6" s="591"/>
      <c r="BC6" s="591"/>
      <c r="BD6" s="591"/>
      <c r="BE6" s="591"/>
      <c r="BF6" s="592"/>
      <c r="BG6" s="593">
        <v>4272398</v>
      </c>
      <c r="BH6" s="594"/>
      <c r="BI6" s="594"/>
      <c r="BJ6" s="594"/>
      <c r="BK6" s="594"/>
      <c r="BL6" s="594"/>
      <c r="BM6" s="594"/>
      <c r="BN6" s="595"/>
      <c r="BO6" s="596">
        <v>100</v>
      </c>
      <c r="BP6" s="596"/>
      <c r="BQ6" s="596"/>
      <c r="BR6" s="596"/>
      <c r="BS6" s="597">
        <v>368494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177329</v>
      </c>
      <c r="CS6" s="594"/>
      <c r="CT6" s="594"/>
      <c r="CU6" s="594"/>
      <c r="CV6" s="594"/>
      <c r="CW6" s="594"/>
      <c r="CX6" s="594"/>
      <c r="CY6" s="595"/>
      <c r="CZ6" s="596">
        <v>1.3</v>
      </c>
      <c r="DA6" s="596"/>
      <c r="DB6" s="596"/>
      <c r="DC6" s="596"/>
      <c r="DD6" s="602">
        <v>799</v>
      </c>
      <c r="DE6" s="594"/>
      <c r="DF6" s="594"/>
      <c r="DG6" s="594"/>
      <c r="DH6" s="594"/>
      <c r="DI6" s="594"/>
      <c r="DJ6" s="594"/>
      <c r="DK6" s="594"/>
      <c r="DL6" s="594"/>
      <c r="DM6" s="594"/>
      <c r="DN6" s="594"/>
      <c r="DO6" s="594"/>
      <c r="DP6" s="595"/>
      <c r="DQ6" s="602">
        <v>177329</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9585</v>
      </c>
      <c r="S7" s="594"/>
      <c r="T7" s="594"/>
      <c r="U7" s="594"/>
      <c r="V7" s="594"/>
      <c r="W7" s="594"/>
      <c r="X7" s="594"/>
      <c r="Y7" s="595"/>
      <c r="Z7" s="596">
        <v>0.1</v>
      </c>
      <c r="AA7" s="596"/>
      <c r="AB7" s="596"/>
      <c r="AC7" s="596"/>
      <c r="AD7" s="597">
        <v>9585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1637163</v>
      </c>
      <c r="BH7" s="594"/>
      <c r="BI7" s="594"/>
      <c r="BJ7" s="594"/>
      <c r="BK7" s="594"/>
      <c r="BL7" s="594"/>
      <c r="BM7" s="594"/>
      <c r="BN7" s="595"/>
      <c r="BO7" s="596">
        <v>38.299999999999997</v>
      </c>
      <c r="BP7" s="596"/>
      <c r="BQ7" s="596"/>
      <c r="BR7" s="596"/>
      <c r="BS7" s="597">
        <v>142742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1614600</v>
      </c>
      <c r="CS7" s="594"/>
      <c r="CT7" s="594"/>
      <c r="CU7" s="594"/>
      <c r="CV7" s="594"/>
      <c r="CW7" s="594"/>
      <c r="CX7" s="594"/>
      <c r="CY7" s="595"/>
      <c r="CZ7" s="596">
        <v>11.5</v>
      </c>
      <c r="DA7" s="596"/>
      <c r="DB7" s="596"/>
      <c r="DC7" s="596"/>
      <c r="DD7" s="602">
        <v>22860</v>
      </c>
      <c r="DE7" s="594"/>
      <c r="DF7" s="594"/>
      <c r="DG7" s="594"/>
      <c r="DH7" s="594"/>
      <c r="DI7" s="594"/>
      <c r="DJ7" s="594"/>
      <c r="DK7" s="594"/>
      <c r="DL7" s="594"/>
      <c r="DM7" s="594"/>
      <c r="DN7" s="594"/>
      <c r="DO7" s="594"/>
      <c r="DP7" s="595"/>
      <c r="DQ7" s="602">
        <v>1453478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33114</v>
      </c>
      <c r="S8" s="594"/>
      <c r="T8" s="594"/>
      <c r="U8" s="594"/>
      <c r="V8" s="594"/>
      <c r="W8" s="594"/>
      <c r="X8" s="594"/>
      <c r="Y8" s="595"/>
      <c r="Z8" s="596">
        <v>0.2</v>
      </c>
      <c r="AA8" s="596"/>
      <c r="AB8" s="596"/>
      <c r="AC8" s="596"/>
      <c r="AD8" s="597">
        <v>33114</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58341</v>
      </c>
      <c r="BH8" s="594"/>
      <c r="BI8" s="594"/>
      <c r="BJ8" s="594"/>
      <c r="BK8" s="594"/>
      <c r="BL8" s="594"/>
      <c r="BM8" s="594"/>
      <c r="BN8" s="595"/>
      <c r="BO8" s="596">
        <v>1.4</v>
      </c>
      <c r="BP8" s="596"/>
      <c r="BQ8" s="596"/>
      <c r="BR8" s="596"/>
      <c r="BS8" s="602" t="s">
        <v>113</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4098972</v>
      </c>
      <c r="CS8" s="594"/>
      <c r="CT8" s="594"/>
      <c r="CU8" s="594"/>
      <c r="CV8" s="594"/>
      <c r="CW8" s="594"/>
      <c r="CX8" s="594"/>
      <c r="CY8" s="595"/>
      <c r="CZ8" s="596">
        <v>29.2</v>
      </c>
      <c r="DA8" s="596"/>
      <c r="DB8" s="596"/>
      <c r="DC8" s="596"/>
      <c r="DD8" s="602">
        <v>242528</v>
      </c>
      <c r="DE8" s="594"/>
      <c r="DF8" s="594"/>
      <c r="DG8" s="594"/>
      <c r="DH8" s="594"/>
      <c r="DI8" s="594"/>
      <c r="DJ8" s="594"/>
      <c r="DK8" s="594"/>
      <c r="DL8" s="594"/>
      <c r="DM8" s="594"/>
      <c r="DN8" s="594"/>
      <c r="DO8" s="594"/>
      <c r="DP8" s="595"/>
      <c r="DQ8" s="602">
        <v>2264365</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16332</v>
      </c>
      <c r="S9" s="594"/>
      <c r="T9" s="594"/>
      <c r="U9" s="594"/>
      <c r="V9" s="594"/>
      <c r="W9" s="594"/>
      <c r="X9" s="594"/>
      <c r="Y9" s="595"/>
      <c r="Z9" s="596">
        <v>0.1</v>
      </c>
      <c r="AA9" s="596"/>
      <c r="AB9" s="596"/>
      <c r="AC9" s="596"/>
      <c r="AD9" s="597">
        <v>16332</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1330737</v>
      </c>
      <c r="BH9" s="594"/>
      <c r="BI9" s="594"/>
      <c r="BJ9" s="594"/>
      <c r="BK9" s="594"/>
      <c r="BL9" s="594"/>
      <c r="BM9" s="594"/>
      <c r="BN9" s="595"/>
      <c r="BO9" s="596">
        <v>31.1</v>
      </c>
      <c r="BP9" s="596"/>
      <c r="BQ9" s="596"/>
      <c r="BR9" s="596"/>
      <c r="BS9" s="602" t="s">
        <v>113</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842458</v>
      </c>
      <c r="CS9" s="594"/>
      <c r="CT9" s="594"/>
      <c r="CU9" s="594"/>
      <c r="CV9" s="594"/>
      <c r="CW9" s="594"/>
      <c r="CX9" s="594"/>
      <c r="CY9" s="595"/>
      <c r="CZ9" s="596">
        <v>6</v>
      </c>
      <c r="DA9" s="596"/>
      <c r="DB9" s="596"/>
      <c r="DC9" s="596"/>
      <c r="DD9" s="602">
        <v>71499</v>
      </c>
      <c r="DE9" s="594"/>
      <c r="DF9" s="594"/>
      <c r="DG9" s="594"/>
      <c r="DH9" s="594"/>
      <c r="DI9" s="594"/>
      <c r="DJ9" s="594"/>
      <c r="DK9" s="594"/>
      <c r="DL9" s="594"/>
      <c r="DM9" s="594"/>
      <c r="DN9" s="594"/>
      <c r="DO9" s="594"/>
      <c r="DP9" s="595"/>
      <c r="DQ9" s="602">
        <v>748186</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346773</v>
      </c>
      <c r="S10" s="594"/>
      <c r="T10" s="594"/>
      <c r="U10" s="594"/>
      <c r="V10" s="594"/>
      <c r="W10" s="594"/>
      <c r="X10" s="594"/>
      <c r="Y10" s="595"/>
      <c r="Z10" s="596">
        <v>2.4</v>
      </c>
      <c r="AA10" s="596"/>
      <c r="AB10" s="596"/>
      <c r="AC10" s="596"/>
      <c r="AD10" s="597">
        <v>346773</v>
      </c>
      <c r="AE10" s="597"/>
      <c r="AF10" s="597"/>
      <c r="AG10" s="597"/>
      <c r="AH10" s="597"/>
      <c r="AI10" s="597"/>
      <c r="AJ10" s="597"/>
      <c r="AK10" s="597"/>
      <c r="AL10" s="598">
        <v>4.5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111751</v>
      </c>
      <c r="BH10" s="594"/>
      <c r="BI10" s="594"/>
      <c r="BJ10" s="594"/>
      <c r="BK10" s="594"/>
      <c r="BL10" s="594"/>
      <c r="BM10" s="594"/>
      <c r="BN10" s="595"/>
      <c r="BO10" s="596">
        <v>2.6</v>
      </c>
      <c r="BP10" s="596"/>
      <c r="BQ10" s="596"/>
      <c r="BR10" s="596"/>
      <c r="BS10" s="602">
        <v>18522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34107</v>
      </c>
      <c r="CS10" s="594"/>
      <c r="CT10" s="594"/>
      <c r="CU10" s="594"/>
      <c r="CV10" s="594"/>
      <c r="CW10" s="594"/>
      <c r="CX10" s="594"/>
      <c r="CY10" s="595"/>
      <c r="CZ10" s="596">
        <v>0.2</v>
      </c>
      <c r="DA10" s="596"/>
      <c r="DB10" s="596"/>
      <c r="DC10" s="596"/>
      <c r="DD10" s="602" t="s">
        <v>113</v>
      </c>
      <c r="DE10" s="594"/>
      <c r="DF10" s="594"/>
      <c r="DG10" s="594"/>
      <c r="DH10" s="594"/>
      <c r="DI10" s="594"/>
      <c r="DJ10" s="594"/>
      <c r="DK10" s="594"/>
      <c r="DL10" s="594"/>
      <c r="DM10" s="594"/>
      <c r="DN10" s="594"/>
      <c r="DO10" s="594"/>
      <c r="DP10" s="595"/>
      <c r="DQ10" s="602">
        <v>6231</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25659</v>
      </c>
      <c r="S11" s="594"/>
      <c r="T11" s="594"/>
      <c r="U11" s="594"/>
      <c r="V11" s="594"/>
      <c r="W11" s="594"/>
      <c r="X11" s="594"/>
      <c r="Y11" s="595"/>
      <c r="Z11" s="596">
        <v>0.2</v>
      </c>
      <c r="AA11" s="596"/>
      <c r="AB11" s="596"/>
      <c r="AC11" s="596"/>
      <c r="AD11" s="597">
        <v>25659</v>
      </c>
      <c r="AE11" s="597"/>
      <c r="AF11" s="597"/>
      <c r="AG11" s="597"/>
      <c r="AH11" s="597"/>
      <c r="AI11" s="597"/>
      <c r="AJ11" s="597"/>
      <c r="AK11" s="597"/>
      <c r="AL11" s="598">
        <v>0.3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136334</v>
      </c>
      <c r="BH11" s="594"/>
      <c r="BI11" s="594"/>
      <c r="BJ11" s="594"/>
      <c r="BK11" s="594"/>
      <c r="BL11" s="594"/>
      <c r="BM11" s="594"/>
      <c r="BN11" s="595"/>
      <c r="BO11" s="596">
        <v>3.2</v>
      </c>
      <c r="BP11" s="596"/>
      <c r="BQ11" s="596"/>
      <c r="BR11" s="596"/>
      <c r="BS11" s="602">
        <v>124220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721060</v>
      </c>
      <c r="CS11" s="594"/>
      <c r="CT11" s="594"/>
      <c r="CU11" s="594"/>
      <c r="CV11" s="594"/>
      <c r="CW11" s="594"/>
      <c r="CX11" s="594"/>
      <c r="CY11" s="595"/>
      <c r="CZ11" s="596">
        <v>5.0999999999999996</v>
      </c>
      <c r="DA11" s="596"/>
      <c r="DB11" s="596"/>
      <c r="DC11" s="596"/>
      <c r="DD11" s="602">
        <v>182761</v>
      </c>
      <c r="DE11" s="594"/>
      <c r="DF11" s="594"/>
      <c r="DG11" s="594"/>
      <c r="DH11" s="594"/>
      <c r="DI11" s="594"/>
      <c r="DJ11" s="594"/>
      <c r="DK11" s="594"/>
      <c r="DL11" s="594"/>
      <c r="DM11" s="594"/>
      <c r="DN11" s="594"/>
      <c r="DO11" s="594"/>
      <c r="DP11" s="595"/>
      <c r="DQ11" s="602">
        <v>432053</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2357561</v>
      </c>
      <c r="BH12" s="594"/>
      <c r="BI12" s="594"/>
      <c r="BJ12" s="594"/>
      <c r="BK12" s="594"/>
      <c r="BL12" s="594"/>
      <c r="BM12" s="594"/>
      <c r="BN12" s="595"/>
      <c r="BO12" s="596">
        <v>55.2</v>
      </c>
      <c r="BP12" s="596"/>
      <c r="BQ12" s="596"/>
      <c r="BR12" s="596"/>
      <c r="BS12" s="602">
        <v>225752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915218</v>
      </c>
      <c r="CS12" s="594"/>
      <c r="CT12" s="594"/>
      <c r="CU12" s="594"/>
      <c r="CV12" s="594"/>
      <c r="CW12" s="594"/>
      <c r="CX12" s="594"/>
      <c r="CY12" s="595"/>
      <c r="CZ12" s="596">
        <v>6.5</v>
      </c>
      <c r="DA12" s="596"/>
      <c r="DB12" s="596"/>
      <c r="DC12" s="596"/>
      <c r="DD12" s="602">
        <v>160489</v>
      </c>
      <c r="DE12" s="594"/>
      <c r="DF12" s="594"/>
      <c r="DG12" s="594"/>
      <c r="DH12" s="594"/>
      <c r="DI12" s="594"/>
      <c r="DJ12" s="594"/>
      <c r="DK12" s="594"/>
      <c r="DL12" s="594"/>
      <c r="DM12" s="594"/>
      <c r="DN12" s="594"/>
      <c r="DO12" s="594"/>
      <c r="DP12" s="595"/>
      <c r="DQ12" s="602">
        <v>263935</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22501</v>
      </c>
      <c r="S13" s="594"/>
      <c r="T13" s="594"/>
      <c r="U13" s="594"/>
      <c r="V13" s="594"/>
      <c r="W13" s="594"/>
      <c r="X13" s="594"/>
      <c r="Y13" s="595"/>
      <c r="Z13" s="596">
        <v>0.2</v>
      </c>
      <c r="AA13" s="596"/>
      <c r="AB13" s="596"/>
      <c r="AC13" s="596"/>
      <c r="AD13" s="597">
        <v>22501</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2346573</v>
      </c>
      <c r="BH13" s="594"/>
      <c r="BI13" s="594"/>
      <c r="BJ13" s="594"/>
      <c r="BK13" s="594"/>
      <c r="BL13" s="594"/>
      <c r="BM13" s="594"/>
      <c r="BN13" s="595"/>
      <c r="BO13" s="596">
        <v>54.9</v>
      </c>
      <c r="BP13" s="596"/>
      <c r="BQ13" s="596"/>
      <c r="BR13" s="596"/>
      <c r="BS13" s="602">
        <v>225752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1706158</v>
      </c>
      <c r="CS13" s="594"/>
      <c r="CT13" s="594"/>
      <c r="CU13" s="594"/>
      <c r="CV13" s="594"/>
      <c r="CW13" s="594"/>
      <c r="CX13" s="594"/>
      <c r="CY13" s="595"/>
      <c r="CZ13" s="596">
        <v>12.1</v>
      </c>
      <c r="DA13" s="596"/>
      <c r="DB13" s="596"/>
      <c r="DC13" s="596"/>
      <c r="DD13" s="602">
        <v>609075</v>
      </c>
      <c r="DE13" s="594"/>
      <c r="DF13" s="594"/>
      <c r="DG13" s="594"/>
      <c r="DH13" s="594"/>
      <c r="DI13" s="594"/>
      <c r="DJ13" s="594"/>
      <c r="DK13" s="594"/>
      <c r="DL13" s="594"/>
      <c r="DM13" s="594"/>
      <c r="DN13" s="594"/>
      <c r="DO13" s="594"/>
      <c r="DP13" s="595"/>
      <c r="DQ13" s="602">
        <v>1207090</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75631</v>
      </c>
      <c r="BH14" s="594"/>
      <c r="BI14" s="594"/>
      <c r="BJ14" s="594"/>
      <c r="BK14" s="594"/>
      <c r="BL14" s="594"/>
      <c r="BM14" s="594"/>
      <c r="BN14" s="595"/>
      <c r="BO14" s="596">
        <v>1.8</v>
      </c>
      <c r="BP14" s="596"/>
      <c r="BQ14" s="596"/>
      <c r="BR14" s="596"/>
      <c r="BS14" s="602" t="s">
        <v>113</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801364</v>
      </c>
      <c r="CS14" s="594"/>
      <c r="CT14" s="594"/>
      <c r="CU14" s="594"/>
      <c r="CV14" s="594"/>
      <c r="CW14" s="594"/>
      <c r="CX14" s="594"/>
      <c r="CY14" s="595"/>
      <c r="CZ14" s="596">
        <v>5.7</v>
      </c>
      <c r="DA14" s="596"/>
      <c r="DB14" s="596"/>
      <c r="DC14" s="596"/>
      <c r="DD14" s="602">
        <v>290908</v>
      </c>
      <c r="DE14" s="594"/>
      <c r="DF14" s="594"/>
      <c r="DG14" s="594"/>
      <c r="DH14" s="594"/>
      <c r="DI14" s="594"/>
      <c r="DJ14" s="594"/>
      <c r="DK14" s="594"/>
      <c r="DL14" s="594"/>
      <c r="DM14" s="594"/>
      <c r="DN14" s="594"/>
      <c r="DO14" s="594"/>
      <c r="DP14" s="595"/>
      <c r="DQ14" s="602">
        <v>538970</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9181</v>
      </c>
      <c r="S15" s="594"/>
      <c r="T15" s="594"/>
      <c r="U15" s="594"/>
      <c r="V15" s="594"/>
      <c r="W15" s="594"/>
      <c r="X15" s="594"/>
      <c r="Y15" s="595"/>
      <c r="Z15" s="596">
        <v>0.1</v>
      </c>
      <c r="AA15" s="596"/>
      <c r="AB15" s="596"/>
      <c r="AC15" s="596"/>
      <c r="AD15" s="597">
        <v>9181</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201894</v>
      </c>
      <c r="BH15" s="594"/>
      <c r="BI15" s="594"/>
      <c r="BJ15" s="594"/>
      <c r="BK15" s="594"/>
      <c r="BL15" s="594"/>
      <c r="BM15" s="594"/>
      <c r="BN15" s="595"/>
      <c r="BO15" s="596">
        <v>4.7</v>
      </c>
      <c r="BP15" s="596"/>
      <c r="BQ15" s="596"/>
      <c r="BR15" s="596"/>
      <c r="BS15" s="602" t="s">
        <v>113</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1889486</v>
      </c>
      <c r="CS15" s="594"/>
      <c r="CT15" s="594"/>
      <c r="CU15" s="594"/>
      <c r="CV15" s="594"/>
      <c r="CW15" s="594"/>
      <c r="CX15" s="594"/>
      <c r="CY15" s="595"/>
      <c r="CZ15" s="596">
        <v>13.5</v>
      </c>
      <c r="DA15" s="596"/>
      <c r="DB15" s="596"/>
      <c r="DC15" s="596"/>
      <c r="DD15" s="602">
        <v>864153</v>
      </c>
      <c r="DE15" s="594"/>
      <c r="DF15" s="594"/>
      <c r="DG15" s="594"/>
      <c r="DH15" s="594"/>
      <c r="DI15" s="594"/>
      <c r="DJ15" s="594"/>
      <c r="DK15" s="594"/>
      <c r="DL15" s="594"/>
      <c r="DM15" s="594"/>
      <c r="DN15" s="594"/>
      <c r="DO15" s="594"/>
      <c r="DP15" s="595"/>
      <c r="DQ15" s="602">
        <v>1161547</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3482988</v>
      </c>
      <c r="S16" s="594"/>
      <c r="T16" s="594"/>
      <c r="U16" s="594"/>
      <c r="V16" s="594"/>
      <c r="W16" s="594"/>
      <c r="X16" s="594"/>
      <c r="Y16" s="595"/>
      <c r="Z16" s="596">
        <v>23.9</v>
      </c>
      <c r="AA16" s="596"/>
      <c r="AB16" s="596"/>
      <c r="AC16" s="596"/>
      <c r="AD16" s="597">
        <v>2816010</v>
      </c>
      <c r="AE16" s="597"/>
      <c r="AF16" s="597"/>
      <c r="AG16" s="597"/>
      <c r="AH16" s="597"/>
      <c r="AI16" s="597"/>
      <c r="AJ16" s="597"/>
      <c r="AK16" s="597"/>
      <c r="AL16" s="598">
        <v>36.299999999999997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149</v>
      </c>
      <c r="BH16" s="594"/>
      <c r="BI16" s="594"/>
      <c r="BJ16" s="594"/>
      <c r="BK16" s="594"/>
      <c r="BL16" s="594"/>
      <c r="BM16" s="594"/>
      <c r="BN16" s="595"/>
      <c r="BO16" s="596">
        <v>0</v>
      </c>
      <c r="BP16" s="596"/>
      <c r="BQ16" s="596"/>
      <c r="BR16" s="596"/>
      <c r="BS16" s="602" t="s">
        <v>113</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40298</v>
      </c>
      <c r="CS16" s="594"/>
      <c r="CT16" s="594"/>
      <c r="CU16" s="594"/>
      <c r="CV16" s="594"/>
      <c r="CW16" s="594"/>
      <c r="CX16" s="594"/>
      <c r="CY16" s="595"/>
      <c r="CZ16" s="596">
        <v>0.3</v>
      </c>
      <c r="DA16" s="596"/>
      <c r="DB16" s="596"/>
      <c r="DC16" s="596"/>
      <c r="DD16" s="602" t="s">
        <v>113</v>
      </c>
      <c r="DE16" s="594"/>
      <c r="DF16" s="594"/>
      <c r="DG16" s="594"/>
      <c r="DH16" s="594"/>
      <c r="DI16" s="594"/>
      <c r="DJ16" s="594"/>
      <c r="DK16" s="594"/>
      <c r="DL16" s="594"/>
      <c r="DM16" s="594"/>
      <c r="DN16" s="594"/>
      <c r="DO16" s="594"/>
      <c r="DP16" s="595"/>
      <c r="DQ16" s="602">
        <v>4108</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2816010</v>
      </c>
      <c r="S17" s="594"/>
      <c r="T17" s="594"/>
      <c r="U17" s="594"/>
      <c r="V17" s="594"/>
      <c r="W17" s="594"/>
      <c r="X17" s="594"/>
      <c r="Y17" s="595"/>
      <c r="Z17" s="596">
        <v>19.3</v>
      </c>
      <c r="AA17" s="596"/>
      <c r="AB17" s="596"/>
      <c r="AC17" s="596"/>
      <c r="AD17" s="597">
        <v>2816010</v>
      </c>
      <c r="AE17" s="597"/>
      <c r="AF17" s="597"/>
      <c r="AG17" s="597"/>
      <c r="AH17" s="597"/>
      <c r="AI17" s="597"/>
      <c r="AJ17" s="597"/>
      <c r="AK17" s="597"/>
      <c r="AL17" s="598">
        <v>36.299999999999997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1204797</v>
      </c>
      <c r="CS17" s="594"/>
      <c r="CT17" s="594"/>
      <c r="CU17" s="594"/>
      <c r="CV17" s="594"/>
      <c r="CW17" s="594"/>
      <c r="CX17" s="594"/>
      <c r="CY17" s="595"/>
      <c r="CZ17" s="596">
        <v>8.6</v>
      </c>
      <c r="DA17" s="596"/>
      <c r="DB17" s="596"/>
      <c r="DC17" s="596"/>
      <c r="DD17" s="602" t="s">
        <v>113</v>
      </c>
      <c r="DE17" s="594"/>
      <c r="DF17" s="594"/>
      <c r="DG17" s="594"/>
      <c r="DH17" s="594"/>
      <c r="DI17" s="594"/>
      <c r="DJ17" s="594"/>
      <c r="DK17" s="594"/>
      <c r="DL17" s="594"/>
      <c r="DM17" s="594"/>
      <c r="DN17" s="594"/>
      <c r="DO17" s="594"/>
      <c r="DP17" s="595"/>
      <c r="DQ17" s="602">
        <v>1183762</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666978</v>
      </c>
      <c r="S18" s="594"/>
      <c r="T18" s="594"/>
      <c r="U18" s="594"/>
      <c r="V18" s="594"/>
      <c r="W18" s="594"/>
      <c r="X18" s="594"/>
      <c r="Y18" s="595"/>
      <c r="Z18" s="596">
        <v>4.5999999999999996</v>
      </c>
      <c r="AA18" s="596"/>
      <c r="AB18" s="596"/>
      <c r="AC18" s="596"/>
      <c r="AD18" s="597" t="s">
        <v>113</v>
      </c>
      <c r="AE18" s="597"/>
      <c r="AF18" s="597"/>
      <c r="AG18" s="597"/>
      <c r="AH18" s="597"/>
      <c r="AI18" s="597"/>
      <c r="AJ18" s="597"/>
      <c r="AK18" s="597"/>
      <c r="AL18" s="598" t="s">
        <v>113</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819</v>
      </c>
      <c r="BH19" s="594"/>
      <c r="BI19" s="594"/>
      <c r="BJ19" s="594"/>
      <c r="BK19" s="594"/>
      <c r="BL19" s="594"/>
      <c r="BM19" s="594"/>
      <c r="BN19" s="595"/>
      <c r="BO19" s="596">
        <v>0</v>
      </c>
      <c r="BP19" s="596"/>
      <c r="BQ19" s="596"/>
      <c r="BR19" s="596"/>
      <c r="BS19" s="602" t="s">
        <v>113</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8397040</v>
      </c>
      <c r="S20" s="594"/>
      <c r="T20" s="594"/>
      <c r="U20" s="594"/>
      <c r="V20" s="594"/>
      <c r="W20" s="594"/>
      <c r="X20" s="594"/>
      <c r="Y20" s="595"/>
      <c r="Z20" s="596">
        <v>57.6</v>
      </c>
      <c r="AA20" s="596"/>
      <c r="AB20" s="596"/>
      <c r="AC20" s="596"/>
      <c r="AD20" s="597">
        <v>7730062</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819</v>
      </c>
      <c r="BH20" s="594"/>
      <c r="BI20" s="594"/>
      <c r="BJ20" s="594"/>
      <c r="BK20" s="594"/>
      <c r="BL20" s="594"/>
      <c r="BM20" s="594"/>
      <c r="BN20" s="595"/>
      <c r="BO20" s="596">
        <v>0</v>
      </c>
      <c r="BP20" s="596"/>
      <c r="BQ20" s="596"/>
      <c r="BR20" s="596"/>
      <c r="BS20" s="602" t="s">
        <v>113</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14045847</v>
      </c>
      <c r="CS20" s="594"/>
      <c r="CT20" s="594"/>
      <c r="CU20" s="594"/>
      <c r="CV20" s="594"/>
      <c r="CW20" s="594"/>
      <c r="CX20" s="594"/>
      <c r="CY20" s="595"/>
      <c r="CZ20" s="596">
        <v>100</v>
      </c>
      <c r="DA20" s="596"/>
      <c r="DB20" s="596"/>
      <c r="DC20" s="596"/>
      <c r="DD20" s="602">
        <v>2445072</v>
      </c>
      <c r="DE20" s="594"/>
      <c r="DF20" s="594"/>
      <c r="DG20" s="594"/>
      <c r="DH20" s="594"/>
      <c r="DI20" s="594"/>
      <c r="DJ20" s="594"/>
      <c r="DK20" s="594"/>
      <c r="DL20" s="594"/>
      <c r="DM20" s="594"/>
      <c r="DN20" s="594"/>
      <c r="DO20" s="594"/>
      <c r="DP20" s="595"/>
      <c r="DQ20" s="602">
        <v>9441054</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4735</v>
      </c>
      <c r="S21" s="594"/>
      <c r="T21" s="594"/>
      <c r="U21" s="594"/>
      <c r="V21" s="594"/>
      <c r="W21" s="594"/>
      <c r="X21" s="594"/>
      <c r="Y21" s="595"/>
      <c r="Z21" s="596">
        <v>0</v>
      </c>
      <c r="AA21" s="596"/>
      <c r="AB21" s="596"/>
      <c r="AC21" s="596"/>
      <c r="AD21" s="597">
        <v>4735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819</v>
      </c>
      <c r="BH21" s="594"/>
      <c r="BI21" s="594"/>
      <c r="BJ21" s="594"/>
      <c r="BK21" s="594"/>
      <c r="BL21" s="594"/>
      <c r="BM21" s="594"/>
      <c r="BN21" s="595"/>
      <c r="BO21" s="596">
        <v>0</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77352</v>
      </c>
      <c r="S22" s="594"/>
      <c r="T22" s="594"/>
      <c r="U22" s="594"/>
      <c r="V22" s="594"/>
      <c r="W22" s="594"/>
      <c r="X22" s="594"/>
      <c r="Y22" s="595"/>
      <c r="Z22" s="596">
        <v>0.5</v>
      </c>
      <c r="AA22" s="596"/>
      <c r="AB22" s="596"/>
      <c r="AC22" s="596"/>
      <c r="AD22" s="597" t="s">
        <v>113</v>
      </c>
      <c r="AE22" s="597"/>
      <c r="AF22" s="597"/>
      <c r="AG22" s="597"/>
      <c r="AH22" s="597"/>
      <c r="AI22" s="597"/>
      <c r="AJ22" s="597"/>
      <c r="AK22" s="597"/>
      <c r="AL22" s="598" t="s">
        <v>113</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274644</v>
      </c>
      <c r="S23" s="594"/>
      <c r="T23" s="594"/>
      <c r="U23" s="594"/>
      <c r="V23" s="594"/>
      <c r="W23" s="594"/>
      <c r="X23" s="594"/>
      <c r="Y23" s="595"/>
      <c r="Z23" s="596">
        <v>1.9</v>
      </c>
      <c r="AA23" s="596"/>
      <c r="AB23" s="596"/>
      <c r="AC23" s="596"/>
      <c r="AD23" s="597">
        <v>12943</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76051</v>
      </c>
      <c r="S24" s="594"/>
      <c r="T24" s="594"/>
      <c r="U24" s="594"/>
      <c r="V24" s="594"/>
      <c r="W24" s="594"/>
      <c r="X24" s="594"/>
      <c r="Y24" s="595"/>
      <c r="Z24" s="596">
        <v>0.5</v>
      </c>
      <c r="AA24" s="596"/>
      <c r="AB24" s="596"/>
      <c r="AC24" s="596"/>
      <c r="AD24" s="597">
        <v>2132</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4932915</v>
      </c>
      <c r="CS24" s="583"/>
      <c r="CT24" s="583"/>
      <c r="CU24" s="583"/>
      <c r="CV24" s="583"/>
      <c r="CW24" s="583"/>
      <c r="CX24" s="583"/>
      <c r="CY24" s="584"/>
      <c r="CZ24" s="622">
        <v>35.1</v>
      </c>
      <c r="DA24" s="623"/>
      <c r="DB24" s="623"/>
      <c r="DC24" s="624"/>
      <c r="DD24" s="621">
        <v>3488833</v>
      </c>
      <c r="DE24" s="583"/>
      <c r="DF24" s="583"/>
      <c r="DG24" s="583"/>
      <c r="DH24" s="583"/>
      <c r="DI24" s="583"/>
      <c r="DJ24" s="583"/>
      <c r="DK24" s="584"/>
      <c r="DL24" s="621">
        <v>3261061</v>
      </c>
      <c r="DM24" s="583"/>
      <c r="DN24" s="583"/>
      <c r="DO24" s="583"/>
      <c r="DP24" s="583"/>
      <c r="DQ24" s="583"/>
      <c r="DR24" s="583"/>
      <c r="DS24" s="583"/>
      <c r="DT24" s="583"/>
      <c r="DU24" s="583"/>
      <c r="DV24" s="584"/>
      <c r="DW24" s="587">
        <v>38.799999999999997</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1253420</v>
      </c>
      <c r="S25" s="594"/>
      <c r="T25" s="594"/>
      <c r="U25" s="594"/>
      <c r="V25" s="594"/>
      <c r="W25" s="594"/>
      <c r="X25" s="594"/>
      <c r="Y25" s="595"/>
      <c r="Z25" s="596">
        <v>8.6</v>
      </c>
      <c r="AA25" s="596"/>
      <c r="AB25" s="596"/>
      <c r="AC25" s="596"/>
      <c r="AD25" s="597" t="s">
        <v>113</v>
      </c>
      <c r="AE25" s="597"/>
      <c r="AF25" s="597"/>
      <c r="AG25" s="597"/>
      <c r="AH25" s="597"/>
      <c r="AI25" s="597"/>
      <c r="AJ25" s="597"/>
      <c r="AK25" s="597"/>
      <c r="AL25" s="598" t="s">
        <v>113</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1943372</v>
      </c>
      <c r="CS25" s="625"/>
      <c r="CT25" s="625"/>
      <c r="CU25" s="625"/>
      <c r="CV25" s="625"/>
      <c r="CW25" s="625"/>
      <c r="CX25" s="625"/>
      <c r="CY25" s="626"/>
      <c r="CZ25" s="627">
        <v>13.8</v>
      </c>
      <c r="DA25" s="628"/>
      <c r="DB25" s="628"/>
      <c r="DC25" s="629"/>
      <c r="DD25" s="602">
        <v>1752324</v>
      </c>
      <c r="DE25" s="625"/>
      <c r="DF25" s="625"/>
      <c r="DG25" s="625"/>
      <c r="DH25" s="625"/>
      <c r="DI25" s="625"/>
      <c r="DJ25" s="625"/>
      <c r="DK25" s="626"/>
      <c r="DL25" s="602">
        <v>1558504</v>
      </c>
      <c r="DM25" s="625"/>
      <c r="DN25" s="625"/>
      <c r="DO25" s="625"/>
      <c r="DP25" s="625"/>
      <c r="DQ25" s="625"/>
      <c r="DR25" s="625"/>
      <c r="DS25" s="625"/>
      <c r="DT25" s="625"/>
      <c r="DU25" s="625"/>
      <c r="DV25" s="626"/>
      <c r="DW25" s="598">
        <v>18.600000000000001</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1216678</v>
      </c>
      <c r="CS26" s="594"/>
      <c r="CT26" s="594"/>
      <c r="CU26" s="594"/>
      <c r="CV26" s="594"/>
      <c r="CW26" s="594"/>
      <c r="CX26" s="594"/>
      <c r="CY26" s="595"/>
      <c r="CZ26" s="627">
        <v>8.6999999999999993</v>
      </c>
      <c r="DA26" s="628"/>
      <c r="DB26" s="628"/>
      <c r="DC26" s="629"/>
      <c r="DD26" s="602">
        <v>1030551</v>
      </c>
      <c r="DE26" s="594"/>
      <c r="DF26" s="594"/>
      <c r="DG26" s="594"/>
      <c r="DH26" s="594"/>
      <c r="DI26" s="594"/>
      <c r="DJ26" s="594"/>
      <c r="DK26" s="595"/>
      <c r="DL26" s="602" t="s">
        <v>279</v>
      </c>
      <c r="DM26" s="594"/>
      <c r="DN26" s="594"/>
      <c r="DO26" s="594"/>
      <c r="DP26" s="594"/>
      <c r="DQ26" s="594"/>
      <c r="DR26" s="594"/>
      <c r="DS26" s="594"/>
      <c r="DT26" s="594"/>
      <c r="DU26" s="594"/>
      <c r="DV26" s="595"/>
      <c r="DW26" s="598" t="s">
        <v>279</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809667</v>
      </c>
      <c r="S27" s="594"/>
      <c r="T27" s="594"/>
      <c r="U27" s="594"/>
      <c r="V27" s="594"/>
      <c r="W27" s="594"/>
      <c r="X27" s="594"/>
      <c r="Y27" s="595"/>
      <c r="Z27" s="596">
        <v>5.6</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4273217</v>
      </c>
      <c r="BH27" s="594"/>
      <c r="BI27" s="594"/>
      <c r="BJ27" s="594"/>
      <c r="BK27" s="594"/>
      <c r="BL27" s="594"/>
      <c r="BM27" s="594"/>
      <c r="BN27" s="595"/>
      <c r="BO27" s="596">
        <v>100</v>
      </c>
      <c r="BP27" s="596"/>
      <c r="BQ27" s="596"/>
      <c r="BR27" s="596"/>
      <c r="BS27" s="602">
        <v>368494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1784746</v>
      </c>
      <c r="CS27" s="625"/>
      <c r="CT27" s="625"/>
      <c r="CU27" s="625"/>
      <c r="CV27" s="625"/>
      <c r="CW27" s="625"/>
      <c r="CX27" s="625"/>
      <c r="CY27" s="626"/>
      <c r="CZ27" s="627">
        <v>12.7</v>
      </c>
      <c r="DA27" s="628"/>
      <c r="DB27" s="628"/>
      <c r="DC27" s="629"/>
      <c r="DD27" s="602">
        <v>552747</v>
      </c>
      <c r="DE27" s="625"/>
      <c r="DF27" s="625"/>
      <c r="DG27" s="625"/>
      <c r="DH27" s="625"/>
      <c r="DI27" s="625"/>
      <c r="DJ27" s="625"/>
      <c r="DK27" s="626"/>
      <c r="DL27" s="602">
        <v>552171</v>
      </c>
      <c r="DM27" s="625"/>
      <c r="DN27" s="625"/>
      <c r="DO27" s="625"/>
      <c r="DP27" s="625"/>
      <c r="DQ27" s="625"/>
      <c r="DR27" s="625"/>
      <c r="DS27" s="625"/>
      <c r="DT27" s="625"/>
      <c r="DU27" s="625"/>
      <c r="DV27" s="626"/>
      <c r="DW27" s="598">
        <v>6.6</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84467</v>
      </c>
      <c r="S28" s="594"/>
      <c r="T28" s="594"/>
      <c r="U28" s="594"/>
      <c r="V28" s="594"/>
      <c r="W28" s="594"/>
      <c r="X28" s="594"/>
      <c r="Y28" s="595"/>
      <c r="Z28" s="596">
        <v>0.6</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1204797</v>
      </c>
      <c r="CS28" s="594"/>
      <c r="CT28" s="594"/>
      <c r="CU28" s="594"/>
      <c r="CV28" s="594"/>
      <c r="CW28" s="594"/>
      <c r="CX28" s="594"/>
      <c r="CY28" s="595"/>
      <c r="CZ28" s="627">
        <v>8.6</v>
      </c>
      <c r="DA28" s="628"/>
      <c r="DB28" s="628"/>
      <c r="DC28" s="629"/>
      <c r="DD28" s="602">
        <v>1183762</v>
      </c>
      <c r="DE28" s="594"/>
      <c r="DF28" s="594"/>
      <c r="DG28" s="594"/>
      <c r="DH28" s="594"/>
      <c r="DI28" s="594"/>
      <c r="DJ28" s="594"/>
      <c r="DK28" s="595"/>
      <c r="DL28" s="602">
        <v>1150386</v>
      </c>
      <c r="DM28" s="594"/>
      <c r="DN28" s="594"/>
      <c r="DO28" s="594"/>
      <c r="DP28" s="594"/>
      <c r="DQ28" s="594"/>
      <c r="DR28" s="594"/>
      <c r="DS28" s="594"/>
      <c r="DT28" s="594"/>
      <c r="DU28" s="594"/>
      <c r="DV28" s="595"/>
      <c r="DW28" s="598">
        <v>13.7</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11156</v>
      </c>
      <c r="S29" s="594"/>
      <c r="T29" s="594"/>
      <c r="U29" s="594"/>
      <c r="V29" s="594"/>
      <c r="W29" s="594"/>
      <c r="X29" s="594"/>
      <c r="Y29" s="595"/>
      <c r="Z29" s="596">
        <v>0.1</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1201975</v>
      </c>
      <c r="CS29" s="625"/>
      <c r="CT29" s="625"/>
      <c r="CU29" s="625"/>
      <c r="CV29" s="625"/>
      <c r="CW29" s="625"/>
      <c r="CX29" s="625"/>
      <c r="CY29" s="626"/>
      <c r="CZ29" s="627">
        <v>8.6</v>
      </c>
      <c r="DA29" s="628"/>
      <c r="DB29" s="628"/>
      <c r="DC29" s="629"/>
      <c r="DD29" s="602">
        <v>1180940</v>
      </c>
      <c r="DE29" s="625"/>
      <c r="DF29" s="625"/>
      <c r="DG29" s="625"/>
      <c r="DH29" s="625"/>
      <c r="DI29" s="625"/>
      <c r="DJ29" s="625"/>
      <c r="DK29" s="626"/>
      <c r="DL29" s="602">
        <v>1147564</v>
      </c>
      <c r="DM29" s="625"/>
      <c r="DN29" s="625"/>
      <c r="DO29" s="625"/>
      <c r="DP29" s="625"/>
      <c r="DQ29" s="625"/>
      <c r="DR29" s="625"/>
      <c r="DS29" s="625"/>
      <c r="DT29" s="625"/>
      <c r="DU29" s="625"/>
      <c r="DV29" s="626"/>
      <c r="DW29" s="598">
        <v>13.7</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613662</v>
      </c>
      <c r="S30" s="594"/>
      <c r="T30" s="594"/>
      <c r="U30" s="594"/>
      <c r="V30" s="594"/>
      <c r="W30" s="594"/>
      <c r="X30" s="594"/>
      <c r="Y30" s="595"/>
      <c r="Z30" s="596">
        <v>4.2</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98.7</v>
      </c>
      <c r="BH30" s="652"/>
      <c r="BI30" s="652"/>
      <c r="BJ30" s="652"/>
      <c r="BK30" s="652"/>
      <c r="BL30" s="652"/>
      <c r="BM30" s="588">
        <v>92.9</v>
      </c>
      <c r="BN30" s="652"/>
      <c r="BO30" s="652"/>
      <c r="BP30" s="652"/>
      <c r="BQ30" s="653"/>
      <c r="BR30" s="651">
        <v>98.9</v>
      </c>
      <c r="BS30" s="652"/>
      <c r="BT30" s="652"/>
      <c r="BU30" s="652"/>
      <c r="BV30" s="652"/>
      <c r="BW30" s="652"/>
      <c r="BX30" s="588">
        <v>92.5</v>
      </c>
      <c r="BY30" s="652"/>
      <c r="BZ30" s="652"/>
      <c r="CA30" s="652"/>
      <c r="CB30" s="653"/>
      <c r="CD30" s="656"/>
      <c r="CE30" s="657"/>
      <c r="CF30" s="607" t="s">
        <v>293</v>
      </c>
      <c r="CG30" s="608"/>
      <c r="CH30" s="608"/>
      <c r="CI30" s="608"/>
      <c r="CJ30" s="608"/>
      <c r="CK30" s="608"/>
      <c r="CL30" s="608"/>
      <c r="CM30" s="608"/>
      <c r="CN30" s="608"/>
      <c r="CO30" s="608"/>
      <c r="CP30" s="608"/>
      <c r="CQ30" s="609"/>
      <c r="CR30" s="593">
        <v>1054725</v>
      </c>
      <c r="CS30" s="594"/>
      <c r="CT30" s="594"/>
      <c r="CU30" s="594"/>
      <c r="CV30" s="594"/>
      <c r="CW30" s="594"/>
      <c r="CX30" s="594"/>
      <c r="CY30" s="595"/>
      <c r="CZ30" s="627">
        <v>7.5</v>
      </c>
      <c r="DA30" s="628"/>
      <c r="DB30" s="628"/>
      <c r="DC30" s="629"/>
      <c r="DD30" s="602">
        <v>1033733</v>
      </c>
      <c r="DE30" s="594"/>
      <c r="DF30" s="594"/>
      <c r="DG30" s="594"/>
      <c r="DH30" s="594"/>
      <c r="DI30" s="594"/>
      <c r="DJ30" s="594"/>
      <c r="DK30" s="595"/>
      <c r="DL30" s="602">
        <v>1000357</v>
      </c>
      <c r="DM30" s="594"/>
      <c r="DN30" s="594"/>
      <c r="DO30" s="594"/>
      <c r="DP30" s="594"/>
      <c r="DQ30" s="594"/>
      <c r="DR30" s="594"/>
      <c r="DS30" s="594"/>
      <c r="DT30" s="594"/>
      <c r="DU30" s="594"/>
      <c r="DV30" s="595"/>
      <c r="DW30" s="598">
        <v>11.9</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595843</v>
      </c>
      <c r="S31" s="594"/>
      <c r="T31" s="594"/>
      <c r="U31" s="594"/>
      <c r="V31" s="594"/>
      <c r="W31" s="594"/>
      <c r="X31" s="594"/>
      <c r="Y31" s="595"/>
      <c r="Z31" s="596">
        <v>4.0999999999999996</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96.1</v>
      </c>
      <c r="BN31" s="649"/>
      <c r="BO31" s="649"/>
      <c r="BP31" s="649"/>
      <c r="BQ31" s="650"/>
      <c r="BR31" s="648">
        <v>99.3</v>
      </c>
      <c r="BS31" s="625"/>
      <c r="BT31" s="625"/>
      <c r="BU31" s="625"/>
      <c r="BV31" s="625"/>
      <c r="BW31" s="625"/>
      <c r="BX31" s="599">
        <v>96</v>
      </c>
      <c r="BY31" s="649"/>
      <c r="BZ31" s="649"/>
      <c r="CA31" s="649"/>
      <c r="CB31" s="650"/>
      <c r="CD31" s="656"/>
      <c r="CE31" s="657"/>
      <c r="CF31" s="607" t="s">
        <v>297</v>
      </c>
      <c r="CG31" s="608"/>
      <c r="CH31" s="608"/>
      <c r="CI31" s="608"/>
      <c r="CJ31" s="608"/>
      <c r="CK31" s="608"/>
      <c r="CL31" s="608"/>
      <c r="CM31" s="608"/>
      <c r="CN31" s="608"/>
      <c r="CO31" s="608"/>
      <c r="CP31" s="608"/>
      <c r="CQ31" s="609"/>
      <c r="CR31" s="593">
        <v>147250</v>
      </c>
      <c r="CS31" s="625"/>
      <c r="CT31" s="625"/>
      <c r="CU31" s="625"/>
      <c r="CV31" s="625"/>
      <c r="CW31" s="625"/>
      <c r="CX31" s="625"/>
      <c r="CY31" s="626"/>
      <c r="CZ31" s="627">
        <v>1</v>
      </c>
      <c r="DA31" s="628"/>
      <c r="DB31" s="628"/>
      <c r="DC31" s="629"/>
      <c r="DD31" s="602">
        <v>147207</v>
      </c>
      <c r="DE31" s="625"/>
      <c r="DF31" s="625"/>
      <c r="DG31" s="625"/>
      <c r="DH31" s="625"/>
      <c r="DI31" s="625"/>
      <c r="DJ31" s="625"/>
      <c r="DK31" s="626"/>
      <c r="DL31" s="602">
        <v>147207</v>
      </c>
      <c r="DM31" s="625"/>
      <c r="DN31" s="625"/>
      <c r="DO31" s="625"/>
      <c r="DP31" s="625"/>
      <c r="DQ31" s="625"/>
      <c r="DR31" s="625"/>
      <c r="DS31" s="625"/>
      <c r="DT31" s="625"/>
      <c r="DU31" s="625"/>
      <c r="DV31" s="626"/>
      <c r="DW31" s="598">
        <v>1.8</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860389</v>
      </c>
      <c r="S32" s="594"/>
      <c r="T32" s="594"/>
      <c r="U32" s="594"/>
      <c r="V32" s="594"/>
      <c r="W32" s="594"/>
      <c r="X32" s="594"/>
      <c r="Y32" s="595"/>
      <c r="Z32" s="596">
        <v>5.9</v>
      </c>
      <c r="AA32" s="596"/>
      <c r="AB32" s="596"/>
      <c r="AC32" s="596"/>
      <c r="AD32" s="597">
        <v>1254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90.1</v>
      </c>
      <c r="BN32" s="661"/>
      <c r="BO32" s="661"/>
      <c r="BP32" s="661"/>
      <c r="BQ32" s="663"/>
      <c r="BR32" s="660">
        <v>98.4</v>
      </c>
      <c r="BS32" s="661"/>
      <c r="BT32" s="661"/>
      <c r="BU32" s="661"/>
      <c r="BV32" s="661"/>
      <c r="BW32" s="661"/>
      <c r="BX32" s="662">
        <v>89.4</v>
      </c>
      <c r="BY32" s="661"/>
      <c r="BZ32" s="661"/>
      <c r="CA32" s="661"/>
      <c r="CB32" s="663"/>
      <c r="CD32" s="658"/>
      <c r="CE32" s="659"/>
      <c r="CF32" s="607" t="s">
        <v>300</v>
      </c>
      <c r="CG32" s="608"/>
      <c r="CH32" s="608"/>
      <c r="CI32" s="608"/>
      <c r="CJ32" s="608"/>
      <c r="CK32" s="608"/>
      <c r="CL32" s="608"/>
      <c r="CM32" s="608"/>
      <c r="CN32" s="608"/>
      <c r="CO32" s="608"/>
      <c r="CP32" s="608"/>
      <c r="CQ32" s="609"/>
      <c r="CR32" s="593">
        <v>2822</v>
      </c>
      <c r="CS32" s="594"/>
      <c r="CT32" s="594"/>
      <c r="CU32" s="594"/>
      <c r="CV32" s="594"/>
      <c r="CW32" s="594"/>
      <c r="CX32" s="594"/>
      <c r="CY32" s="595"/>
      <c r="CZ32" s="627">
        <v>0</v>
      </c>
      <c r="DA32" s="628"/>
      <c r="DB32" s="628"/>
      <c r="DC32" s="629"/>
      <c r="DD32" s="602">
        <v>2822</v>
      </c>
      <c r="DE32" s="594"/>
      <c r="DF32" s="594"/>
      <c r="DG32" s="594"/>
      <c r="DH32" s="594"/>
      <c r="DI32" s="594"/>
      <c r="DJ32" s="594"/>
      <c r="DK32" s="595"/>
      <c r="DL32" s="602">
        <v>2822</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1522400</v>
      </c>
      <c r="S33" s="594"/>
      <c r="T33" s="594"/>
      <c r="U33" s="594"/>
      <c r="V33" s="594"/>
      <c r="W33" s="594"/>
      <c r="X33" s="594"/>
      <c r="Y33" s="595"/>
      <c r="Z33" s="596">
        <v>10.4</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6627562</v>
      </c>
      <c r="CS33" s="625"/>
      <c r="CT33" s="625"/>
      <c r="CU33" s="625"/>
      <c r="CV33" s="625"/>
      <c r="CW33" s="625"/>
      <c r="CX33" s="625"/>
      <c r="CY33" s="626"/>
      <c r="CZ33" s="627">
        <v>47.2</v>
      </c>
      <c r="DA33" s="628"/>
      <c r="DB33" s="628"/>
      <c r="DC33" s="629"/>
      <c r="DD33" s="602">
        <v>5240155</v>
      </c>
      <c r="DE33" s="625"/>
      <c r="DF33" s="625"/>
      <c r="DG33" s="625"/>
      <c r="DH33" s="625"/>
      <c r="DI33" s="625"/>
      <c r="DJ33" s="625"/>
      <c r="DK33" s="626"/>
      <c r="DL33" s="602">
        <v>3923909</v>
      </c>
      <c r="DM33" s="625"/>
      <c r="DN33" s="625"/>
      <c r="DO33" s="625"/>
      <c r="DP33" s="625"/>
      <c r="DQ33" s="625"/>
      <c r="DR33" s="625"/>
      <c r="DS33" s="625"/>
      <c r="DT33" s="625"/>
      <c r="DU33" s="625"/>
      <c r="DV33" s="626"/>
      <c r="DW33" s="598">
        <v>46.7</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1871910</v>
      </c>
      <c r="CS34" s="594"/>
      <c r="CT34" s="594"/>
      <c r="CU34" s="594"/>
      <c r="CV34" s="594"/>
      <c r="CW34" s="594"/>
      <c r="CX34" s="594"/>
      <c r="CY34" s="595"/>
      <c r="CZ34" s="627">
        <v>13.3</v>
      </c>
      <c r="DA34" s="628"/>
      <c r="DB34" s="628"/>
      <c r="DC34" s="629"/>
      <c r="DD34" s="602">
        <v>1457600</v>
      </c>
      <c r="DE34" s="594"/>
      <c r="DF34" s="594"/>
      <c r="DG34" s="594"/>
      <c r="DH34" s="594"/>
      <c r="DI34" s="594"/>
      <c r="DJ34" s="594"/>
      <c r="DK34" s="595"/>
      <c r="DL34" s="602">
        <v>1224510</v>
      </c>
      <c r="DM34" s="594"/>
      <c r="DN34" s="594"/>
      <c r="DO34" s="594"/>
      <c r="DP34" s="594"/>
      <c r="DQ34" s="594"/>
      <c r="DR34" s="594"/>
      <c r="DS34" s="594"/>
      <c r="DT34" s="594"/>
      <c r="DU34" s="594"/>
      <c r="DV34" s="595"/>
      <c r="DW34" s="598">
        <v>14.6</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643700</v>
      </c>
      <c r="S35" s="594"/>
      <c r="T35" s="594"/>
      <c r="U35" s="594"/>
      <c r="V35" s="594"/>
      <c r="W35" s="594"/>
      <c r="X35" s="594"/>
      <c r="Y35" s="595"/>
      <c r="Z35" s="596">
        <v>4.4000000000000004</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2049775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63420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311806</v>
      </c>
      <c r="CS35" s="625"/>
      <c r="CT35" s="625"/>
      <c r="CU35" s="625"/>
      <c r="CV35" s="625"/>
      <c r="CW35" s="625"/>
      <c r="CX35" s="625"/>
      <c r="CY35" s="626"/>
      <c r="CZ35" s="627">
        <v>2.2000000000000002</v>
      </c>
      <c r="DA35" s="628"/>
      <c r="DB35" s="628"/>
      <c r="DC35" s="629"/>
      <c r="DD35" s="602">
        <v>297466</v>
      </c>
      <c r="DE35" s="625"/>
      <c r="DF35" s="625"/>
      <c r="DG35" s="625"/>
      <c r="DH35" s="625"/>
      <c r="DI35" s="625"/>
      <c r="DJ35" s="625"/>
      <c r="DK35" s="626"/>
      <c r="DL35" s="602">
        <v>243690</v>
      </c>
      <c r="DM35" s="625"/>
      <c r="DN35" s="625"/>
      <c r="DO35" s="625"/>
      <c r="DP35" s="625"/>
      <c r="DQ35" s="625"/>
      <c r="DR35" s="625"/>
      <c r="DS35" s="625"/>
      <c r="DT35" s="625"/>
      <c r="DU35" s="625"/>
      <c r="DV35" s="626"/>
      <c r="DW35" s="598">
        <v>2.9</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14580826</v>
      </c>
      <c r="S36" s="666"/>
      <c r="T36" s="666"/>
      <c r="U36" s="666"/>
      <c r="V36" s="666"/>
      <c r="W36" s="666"/>
      <c r="X36" s="666"/>
      <c r="Y36" s="667"/>
      <c r="Z36" s="668">
        <v>100</v>
      </c>
      <c r="AA36" s="668"/>
      <c r="AB36" s="668"/>
      <c r="AC36" s="668"/>
      <c r="AD36" s="669">
        <v>7751126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855702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63420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1590961</v>
      </c>
      <c r="CS36" s="594"/>
      <c r="CT36" s="594"/>
      <c r="CU36" s="594"/>
      <c r="CV36" s="594"/>
      <c r="CW36" s="594"/>
      <c r="CX36" s="594"/>
      <c r="CY36" s="595"/>
      <c r="CZ36" s="627">
        <v>11.3</v>
      </c>
      <c r="DA36" s="628"/>
      <c r="DB36" s="628"/>
      <c r="DC36" s="629"/>
      <c r="DD36" s="602">
        <v>1389255</v>
      </c>
      <c r="DE36" s="594"/>
      <c r="DF36" s="594"/>
      <c r="DG36" s="594"/>
      <c r="DH36" s="594"/>
      <c r="DI36" s="594"/>
      <c r="DJ36" s="594"/>
      <c r="DK36" s="595"/>
      <c r="DL36" s="602">
        <v>852782</v>
      </c>
      <c r="DM36" s="594"/>
      <c r="DN36" s="594"/>
      <c r="DO36" s="594"/>
      <c r="DP36" s="594"/>
      <c r="DQ36" s="594"/>
      <c r="DR36" s="594"/>
      <c r="DS36" s="594"/>
      <c r="DT36" s="594"/>
      <c r="DU36" s="594"/>
      <c r="DV36" s="595"/>
      <c r="DW36" s="598">
        <v>10.199999999999999</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v>133714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4098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632926</v>
      </c>
      <c r="CS37" s="625"/>
      <c r="CT37" s="625"/>
      <c r="CU37" s="625"/>
      <c r="CV37" s="625"/>
      <c r="CW37" s="625"/>
      <c r="CX37" s="625"/>
      <c r="CY37" s="626"/>
      <c r="CZ37" s="627">
        <v>4.5</v>
      </c>
      <c r="DA37" s="628"/>
      <c r="DB37" s="628"/>
      <c r="DC37" s="629"/>
      <c r="DD37" s="602">
        <v>617464</v>
      </c>
      <c r="DE37" s="625"/>
      <c r="DF37" s="625"/>
      <c r="DG37" s="625"/>
      <c r="DH37" s="625"/>
      <c r="DI37" s="625"/>
      <c r="DJ37" s="625"/>
      <c r="DK37" s="626"/>
      <c r="DL37" s="602">
        <v>451704</v>
      </c>
      <c r="DM37" s="625"/>
      <c r="DN37" s="625"/>
      <c r="DO37" s="625"/>
      <c r="DP37" s="625"/>
      <c r="DQ37" s="625"/>
      <c r="DR37" s="625"/>
      <c r="DS37" s="625"/>
      <c r="DT37" s="625"/>
      <c r="DU37" s="625"/>
      <c r="DV37" s="626"/>
      <c r="DW37" s="598">
        <v>5.4</v>
      </c>
      <c r="DX37" s="619"/>
      <c r="DY37" s="619"/>
      <c r="DZ37" s="619"/>
      <c r="EA37" s="619"/>
      <c r="EB37" s="619"/>
      <c r="EC37" s="620"/>
    </row>
    <row r="38" spans="2:133" ht="11.25" customHeight="1" x14ac:dyDescent="0.15">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6851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1916061</v>
      </c>
      <c r="CS38" s="594"/>
      <c r="CT38" s="594"/>
      <c r="CU38" s="594"/>
      <c r="CV38" s="594"/>
      <c r="CW38" s="594"/>
      <c r="CX38" s="594"/>
      <c r="CY38" s="595"/>
      <c r="CZ38" s="627">
        <v>13.6</v>
      </c>
      <c r="DA38" s="628"/>
      <c r="DB38" s="628"/>
      <c r="DC38" s="629"/>
      <c r="DD38" s="602">
        <v>1792156</v>
      </c>
      <c r="DE38" s="594"/>
      <c r="DF38" s="594"/>
      <c r="DG38" s="594"/>
      <c r="DH38" s="594"/>
      <c r="DI38" s="594"/>
      <c r="DJ38" s="594"/>
      <c r="DK38" s="595"/>
      <c r="DL38" s="602">
        <v>1600127</v>
      </c>
      <c r="DM38" s="594"/>
      <c r="DN38" s="594"/>
      <c r="DO38" s="594"/>
      <c r="DP38" s="594"/>
      <c r="DQ38" s="594"/>
      <c r="DR38" s="594"/>
      <c r="DS38" s="594"/>
      <c r="DT38" s="594"/>
      <c r="DU38" s="594"/>
      <c r="DV38" s="595"/>
      <c r="DW38" s="598">
        <v>19.100000000000001</v>
      </c>
      <c r="DX38" s="619"/>
      <c r="DY38" s="619"/>
      <c r="DZ38" s="619"/>
      <c r="EA38" s="619"/>
      <c r="EB38" s="619"/>
      <c r="EC38" s="620"/>
    </row>
    <row r="39" spans="2:133" ht="11.25" customHeight="1" x14ac:dyDescent="0.15">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263123</v>
      </c>
      <c r="CS39" s="625"/>
      <c r="CT39" s="625"/>
      <c r="CU39" s="625"/>
      <c r="CV39" s="625"/>
      <c r="CW39" s="625"/>
      <c r="CX39" s="625"/>
      <c r="CY39" s="626"/>
      <c r="CZ39" s="627">
        <v>1.9</v>
      </c>
      <c r="DA39" s="628"/>
      <c r="DB39" s="628"/>
      <c r="DC39" s="629"/>
      <c r="DD39" s="602">
        <v>250017</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112246</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673701</v>
      </c>
      <c r="CS40" s="594"/>
      <c r="CT40" s="594"/>
      <c r="CU40" s="594"/>
      <c r="CV40" s="594"/>
      <c r="CW40" s="594"/>
      <c r="CX40" s="594"/>
      <c r="CY40" s="595"/>
      <c r="CZ40" s="627">
        <v>4.8</v>
      </c>
      <c r="DA40" s="628"/>
      <c r="DB40" s="628"/>
      <c r="DC40" s="629"/>
      <c r="DD40" s="602">
        <v>53661</v>
      </c>
      <c r="DE40" s="594"/>
      <c r="DF40" s="594"/>
      <c r="DG40" s="594"/>
      <c r="DH40" s="594"/>
      <c r="DI40" s="594"/>
      <c r="DJ40" s="594"/>
      <c r="DK40" s="595"/>
      <c r="DL40" s="602">
        <v>2800</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948113</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312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2485370</v>
      </c>
      <c r="CS42" s="594"/>
      <c r="CT42" s="594"/>
      <c r="CU42" s="594"/>
      <c r="CV42" s="594"/>
      <c r="CW42" s="594"/>
      <c r="CX42" s="594"/>
      <c r="CY42" s="595"/>
      <c r="CZ42" s="627">
        <v>17.7</v>
      </c>
      <c r="DA42" s="676"/>
      <c r="DB42" s="676"/>
      <c r="DC42" s="677"/>
      <c r="DD42" s="602">
        <v>712066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67872</v>
      </c>
      <c r="CS43" s="625"/>
      <c r="CT43" s="625"/>
      <c r="CU43" s="625"/>
      <c r="CV43" s="625"/>
      <c r="CW43" s="625"/>
      <c r="CX43" s="625"/>
      <c r="CY43" s="626"/>
      <c r="CZ43" s="627">
        <v>0.5</v>
      </c>
      <c r="DA43" s="628"/>
      <c r="DB43" s="628"/>
      <c r="DC43" s="629"/>
      <c r="DD43" s="602">
        <v>58872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2445072</v>
      </c>
      <c r="CS44" s="594"/>
      <c r="CT44" s="594"/>
      <c r="CU44" s="594"/>
      <c r="CV44" s="594"/>
      <c r="CW44" s="594"/>
      <c r="CX44" s="594"/>
      <c r="CY44" s="595"/>
      <c r="CZ44" s="627">
        <v>17.399999999999999</v>
      </c>
      <c r="DA44" s="676"/>
      <c r="DB44" s="676"/>
      <c r="DC44" s="677"/>
      <c r="DD44" s="602">
        <v>707958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934171</v>
      </c>
      <c r="CS45" s="625"/>
      <c r="CT45" s="625"/>
      <c r="CU45" s="625"/>
      <c r="CV45" s="625"/>
      <c r="CW45" s="625"/>
      <c r="CX45" s="625"/>
      <c r="CY45" s="626"/>
      <c r="CZ45" s="627">
        <v>6.7</v>
      </c>
      <c r="DA45" s="628"/>
      <c r="DB45" s="628"/>
      <c r="DC45" s="629"/>
      <c r="DD45" s="602">
        <v>80739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1324806</v>
      </c>
      <c r="CS46" s="594"/>
      <c r="CT46" s="594"/>
      <c r="CU46" s="594"/>
      <c r="CV46" s="594"/>
      <c r="CW46" s="594"/>
      <c r="CX46" s="594"/>
      <c r="CY46" s="595"/>
      <c r="CZ46" s="627">
        <v>9.4</v>
      </c>
      <c r="DA46" s="676"/>
      <c r="DB46" s="676"/>
      <c r="DC46" s="677"/>
      <c r="DD46" s="602">
        <v>587660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40298</v>
      </c>
      <c r="CS47" s="625"/>
      <c r="CT47" s="625"/>
      <c r="CU47" s="625"/>
      <c r="CV47" s="625"/>
      <c r="CW47" s="625"/>
      <c r="CX47" s="625"/>
      <c r="CY47" s="626"/>
      <c r="CZ47" s="627">
        <v>0.3</v>
      </c>
      <c r="DA47" s="628"/>
      <c r="DB47" s="628"/>
      <c r="DC47" s="629"/>
      <c r="DD47" s="602">
        <v>4108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14045847</v>
      </c>
      <c r="CS49" s="661"/>
      <c r="CT49" s="661"/>
      <c r="CU49" s="661"/>
      <c r="CV49" s="661"/>
      <c r="CW49" s="661"/>
      <c r="CX49" s="661"/>
      <c r="CY49" s="688"/>
      <c r="CZ49" s="689">
        <v>100</v>
      </c>
      <c r="DA49" s="690"/>
      <c r="DB49" s="690"/>
      <c r="DC49" s="691"/>
      <c r="DD49" s="692">
        <v>9441054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14566</v>
      </c>
      <c r="R7" s="723"/>
      <c r="S7" s="723"/>
      <c r="T7" s="723"/>
      <c r="U7" s="723"/>
      <c r="V7" s="723">
        <v>14032</v>
      </c>
      <c r="W7" s="723"/>
      <c r="X7" s="723"/>
      <c r="Y7" s="723"/>
      <c r="Z7" s="723"/>
      <c r="AA7" s="723">
        <v>534</v>
      </c>
      <c r="AB7" s="723"/>
      <c r="AC7" s="723"/>
      <c r="AD7" s="723"/>
      <c r="AE7" s="724"/>
      <c r="AF7" s="725">
        <v>355</v>
      </c>
      <c r="AG7" s="726"/>
      <c r="AH7" s="726"/>
      <c r="AI7" s="726"/>
      <c r="AJ7" s="727"/>
      <c r="AK7" s="762">
        <v>1</v>
      </c>
      <c r="AL7" s="763"/>
      <c r="AM7" s="763"/>
      <c r="AN7" s="763"/>
      <c r="AO7" s="763"/>
      <c r="AP7" s="763">
        <v>13969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v>
      </c>
      <c r="CI7" s="760"/>
      <c r="CJ7" s="760"/>
      <c r="CK7" s="760"/>
      <c r="CL7" s="761"/>
      <c r="CM7" s="759">
        <v>133</v>
      </c>
      <c r="CN7" s="760"/>
      <c r="CO7" s="760"/>
      <c r="CP7" s="760"/>
      <c r="CQ7" s="761"/>
      <c r="CR7" s="759">
        <v>130</v>
      </c>
      <c r="CS7" s="760"/>
      <c r="CT7" s="760"/>
      <c r="CU7" s="760"/>
      <c r="CV7" s="761"/>
      <c r="CW7" s="759">
        <v>112</v>
      </c>
      <c r="CX7" s="760"/>
      <c r="CY7" s="760"/>
      <c r="CZ7" s="760"/>
      <c r="DA7" s="761"/>
      <c r="DB7" s="759" t="s">
        <v>551</v>
      </c>
      <c r="DC7" s="760"/>
      <c r="DD7" s="760"/>
      <c r="DE7" s="760"/>
      <c r="DF7" s="761"/>
      <c r="DG7" s="759" t="s">
        <v>551</v>
      </c>
      <c r="DH7" s="760"/>
      <c r="DI7" s="760"/>
      <c r="DJ7" s="760"/>
      <c r="DK7" s="761"/>
      <c r="DL7" s="759" t="s">
        <v>551</v>
      </c>
      <c r="DM7" s="760"/>
      <c r="DN7" s="760"/>
      <c r="DO7" s="760"/>
      <c r="DP7" s="761"/>
      <c r="DQ7" s="759" t="s">
        <v>551</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47</v>
      </c>
      <c r="R8" s="747"/>
      <c r="S8" s="747"/>
      <c r="T8" s="747"/>
      <c r="U8" s="747"/>
      <c r="V8" s="747">
        <v>46</v>
      </c>
      <c r="W8" s="747"/>
      <c r="X8" s="747"/>
      <c r="Y8" s="747"/>
      <c r="Z8" s="747"/>
      <c r="AA8" s="747">
        <v>1</v>
      </c>
      <c r="AB8" s="747"/>
      <c r="AC8" s="747"/>
      <c r="AD8" s="747"/>
      <c r="AE8" s="748"/>
      <c r="AF8" s="749">
        <v>1</v>
      </c>
      <c r="AG8" s="750"/>
      <c r="AH8" s="750"/>
      <c r="AI8" s="750"/>
      <c r="AJ8" s="751"/>
      <c r="AK8" s="752" t="s">
        <v>536</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0</v>
      </c>
      <c r="CI8" s="770"/>
      <c r="CJ8" s="770"/>
      <c r="CK8" s="770"/>
      <c r="CL8" s="771"/>
      <c r="CM8" s="769">
        <v>78</v>
      </c>
      <c r="CN8" s="770"/>
      <c r="CO8" s="770"/>
      <c r="CP8" s="770"/>
      <c r="CQ8" s="771"/>
      <c r="CR8" s="769">
        <v>76</v>
      </c>
      <c r="CS8" s="770"/>
      <c r="CT8" s="770"/>
      <c r="CU8" s="770"/>
      <c r="CV8" s="771"/>
      <c r="CW8" s="769">
        <v>7</v>
      </c>
      <c r="CX8" s="770"/>
      <c r="CY8" s="770"/>
      <c r="CZ8" s="770"/>
      <c r="DA8" s="771"/>
      <c r="DB8" s="769" t="s">
        <v>551</v>
      </c>
      <c r="DC8" s="770"/>
      <c r="DD8" s="770"/>
      <c r="DE8" s="770"/>
      <c r="DF8" s="771"/>
      <c r="DG8" s="769" t="s">
        <v>553</v>
      </c>
      <c r="DH8" s="770"/>
      <c r="DI8" s="770"/>
      <c r="DJ8" s="770"/>
      <c r="DK8" s="771"/>
      <c r="DL8" s="769" t="s">
        <v>552</v>
      </c>
      <c r="DM8" s="770"/>
      <c r="DN8" s="770"/>
      <c r="DO8" s="770"/>
      <c r="DP8" s="771"/>
      <c r="DQ8" s="769" t="s">
        <v>552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0</v>
      </c>
      <c r="CI9" s="770"/>
      <c r="CJ9" s="770"/>
      <c r="CK9" s="770"/>
      <c r="CL9" s="771"/>
      <c r="CM9" s="769">
        <v>179</v>
      </c>
      <c r="CN9" s="770"/>
      <c r="CO9" s="770"/>
      <c r="CP9" s="770"/>
      <c r="CQ9" s="771"/>
      <c r="CR9" s="769">
        <v>5</v>
      </c>
      <c r="CS9" s="770"/>
      <c r="CT9" s="770"/>
      <c r="CU9" s="770"/>
      <c r="CV9" s="771"/>
      <c r="CW9" s="769" t="s">
        <v>551</v>
      </c>
      <c r="CX9" s="770"/>
      <c r="CY9" s="770"/>
      <c r="CZ9" s="770"/>
      <c r="DA9" s="771"/>
      <c r="DB9" s="769" t="s">
        <v>552</v>
      </c>
      <c r="DC9" s="770"/>
      <c r="DD9" s="770"/>
      <c r="DE9" s="770"/>
      <c r="DF9" s="771"/>
      <c r="DG9" s="769" t="s">
        <v>552</v>
      </c>
      <c r="DH9" s="770"/>
      <c r="DI9" s="770"/>
      <c r="DJ9" s="770"/>
      <c r="DK9" s="771"/>
      <c r="DL9" s="769" t="s">
        <v>554</v>
      </c>
      <c r="DM9" s="770"/>
      <c r="DN9" s="770"/>
      <c r="DO9" s="770"/>
      <c r="DP9" s="771"/>
      <c r="DQ9" s="769" t="s">
        <v>552</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f>Q7+Q8</f>
        <v>14613</v>
      </c>
      <c r="R23" s="782"/>
      <c r="S23" s="782"/>
      <c r="T23" s="782"/>
      <c r="U23" s="782"/>
      <c r="V23" s="782">
        <f>V7+V8</f>
        <v>14078</v>
      </c>
      <c r="W23" s="782"/>
      <c r="X23" s="782"/>
      <c r="Y23" s="782"/>
      <c r="Z23" s="782"/>
      <c r="AA23" s="782">
        <f>AA7+AA8</f>
        <v>535</v>
      </c>
      <c r="AB23" s="782"/>
      <c r="AC23" s="782"/>
      <c r="AD23" s="782"/>
      <c r="AE23" s="783"/>
      <c r="AF23" s="784">
        <v>356</v>
      </c>
      <c r="AG23" s="782"/>
      <c r="AH23" s="782"/>
      <c r="AI23" s="782"/>
      <c r="AJ23" s="785"/>
      <c r="AK23" s="786"/>
      <c r="AL23" s="787"/>
      <c r="AM23" s="787"/>
      <c r="AN23" s="787"/>
      <c r="AO23" s="787"/>
      <c r="AP23" s="782">
        <f>AP7</f>
        <v>13969</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3198</v>
      </c>
      <c r="R28" s="811"/>
      <c r="S28" s="811"/>
      <c r="T28" s="811"/>
      <c r="U28" s="811"/>
      <c r="V28" s="811">
        <v>3135</v>
      </c>
      <c r="W28" s="811"/>
      <c r="X28" s="811"/>
      <c r="Y28" s="811"/>
      <c r="Z28" s="811"/>
      <c r="AA28" s="811">
        <v>63</v>
      </c>
      <c r="AB28" s="811"/>
      <c r="AC28" s="811"/>
      <c r="AD28" s="811"/>
      <c r="AE28" s="812"/>
      <c r="AF28" s="813">
        <v>63</v>
      </c>
      <c r="AG28" s="811"/>
      <c r="AH28" s="811"/>
      <c r="AI28" s="811"/>
      <c r="AJ28" s="814"/>
      <c r="AK28" s="815">
        <v>112</v>
      </c>
      <c r="AL28" s="806"/>
      <c r="AM28" s="806"/>
      <c r="AN28" s="806"/>
      <c r="AO28" s="806"/>
      <c r="AP28" s="806" t="s">
        <v>546</v>
      </c>
      <c r="AQ28" s="806"/>
      <c r="AR28" s="806"/>
      <c r="AS28" s="806"/>
      <c r="AT28" s="806"/>
      <c r="AU28" s="806" t="s">
        <v>551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788</v>
      </c>
      <c r="R29" s="747"/>
      <c r="S29" s="747"/>
      <c r="T29" s="747"/>
      <c r="U29" s="747"/>
      <c r="V29" s="747">
        <v>787</v>
      </c>
      <c r="W29" s="747"/>
      <c r="X29" s="747"/>
      <c r="Y29" s="747"/>
      <c r="Z29" s="747"/>
      <c r="AA29" s="747">
        <v>1</v>
      </c>
      <c r="AB29" s="747"/>
      <c r="AC29" s="747"/>
      <c r="AD29" s="747"/>
      <c r="AE29" s="748"/>
      <c r="AF29" s="749">
        <v>1</v>
      </c>
      <c r="AG29" s="750"/>
      <c r="AH29" s="750"/>
      <c r="AI29" s="750"/>
      <c r="AJ29" s="751"/>
      <c r="AK29" s="818">
        <v>471</v>
      </c>
      <c r="AL29" s="819"/>
      <c r="AM29" s="819"/>
      <c r="AN29" s="819"/>
      <c r="AO29" s="819"/>
      <c r="AP29" s="819" t="s">
        <v>536</v>
      </c>
      <c r="AQ29" s="819"/>
      <c r="AR29" s="819"/>
      <c r="AS29" s="819"/>
      <c r="AT29" s="819"/>
      <c r="AU29" s="819" t="s">
        <v>555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583</v>
      </c>
      <c r="R30" s="747"/>
      <c r="S30" s="747"/>
      <c r="T30" s="747"/>
      <c r="U30" s="747"/>
      <c r="V30" s="747">
        <v>478</v>
      </c>
      <c r="W30" s="747"/>
      <c r="X30" s="747"/>
      <c r="Y30" s="747"/>
      <c r="Z30" s="747"/>
      <c r="AA30" s="747">
        <v>478</v>
      </c>
      <c r="AB30" s="747"/>
      <c r="AC30" s="747"/>
      <c r="AD30" s="747"/>
      <c r="AE30" s="748"/>
      <c r="AF30" s="749">
        <v>478</v>
      </c>
      <c r="AG30" s="750"/>
      <c r="AH30" s="750"/>
      <c r="AI30" s="750"/>
      <c r="AJ30" s="751"/>
      <c r="AK30" s="818">
        <v>145</v>
      </c>
      <c r="AL30" s="819"/>
      <c r="AM30" s="819"/>
      <c r="AN30" s="819"/>
      <c r="AO30" s="819"/>
      <c r="AP30" s="819">
        <v>1856</v>
      </c>
      <c r="AQ30" s="819"/>
      <c r="AR30" s="819"/>
      <c r="AS30" s="819"/>
      <c r="AT30" s="819"/>
      <c r="AU30" s="819">
        <v>460</v>
      </c>
      <c r="AV30" s="819"/>
      <c r="AW30" s="819"/>
      <c r="AX30" s="819"/>
      <c r="AY30" s="819"/>
      <c r="AZ30" s="820"/>
      <c r="BA30" s="820"/>
      <c r="BB30" s="820"/>
      <c r="BC30" s="820"/>
      <c r="BD30" s="820"/>
      <c r="BE30" s="816" t="s">
        <v>385</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2219</v>
      </c>
      <c r="R31" s="747"/>
      <c r="S31" s="747"/>
      <c r="T31" s="747"/>
      <c r="U31" s="747"/>
      <c r="V31" s="747">
        <v>2219</v>
      </c>
      <c r="W31" s="747"/>
      <c r="X31" s="747"/>
      <c r="Y31" s="747"/>
      <c r="Z31" s="747"/>
      <c r="AA31" s="747" t="s">
        <v>536</v>
      </c>
      <c r="AB31" s="747"/>
      <c r="AC31" s="747"/>
      <c r="AD31" s="747"/>
      <c r="AE31" s="748"/>
      <c r="AF31" s="749" t="s">
        <v>113</v>
      </c>
      <c r="AG31" s="750"/>
      <c r="AH31" s="750"/>
      <c r="AI31" s="750"/>
      <c r="AJ31" s="751"/>
      <c r="AK31" s="818">
        <v>737</v>
      </c>
      <c r="AL31" s="819"/>
      <c r="AM31" s="819"/>
      <c r="AN31" s="819"/>
      <c r="AO31" s="819"/>
      <c r="AP31" s="819">
        <v>13593</v>
      </c>
      <c r="AQ31" s="819"/>
      <c r="AR31" s="819"/>
      <c r="AS31" s="819"/>
      <c r="AT31" s="819"/>
      <c r="AU31" s="819">
        <v>11289</v>
      </c>
      <c r="AV31" s="819"/>
      <c r="AW31" s="819"/>
      <c r="AX31" s="819"/>
      <c r="AY31" s="819"/>
      <c r="AZ31" s="820"/>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388</v>
      </c>
      <c r="C32" s="744"/>
      <c r="D32" s="744"/>
      <c r="E32" s="744"/>
      <c r="F32" s="744"/>
      <c r="G32" s="744"/>
      <c r="H32" s="744"/>
      <c r="I32" s="744"/>
      <c r="J32" s="744"/>
      <c r="K32" s="744"/>
      <c r="L32" s="744"/>
      <c r="M32" s="744"/>
      <c r="N32" s="744"/>
      <c r="O32" s="744"/>
      <c r="P32" s="745"/>
      <c r="Q32" s="746">
        <v>167</v>
      </c>
      <c r="R32" s="747"/>
      <c r="S32" s="747"/>
      <c r="T32" s="747"/>
      <c r="U32" s="747"/>
      <c r="V32" s="747">
        <v>167</v>
      </c>
      <c r="W32" s="747"/>
      <c r="X32" s="747"/>
      <c r="Y32" s="747"/>
      <c r="Z32" s="747"/>
      <c r="AA32" s="747" t="s">
        <v>536</v>
      </c>
      <c r="AB32" s="747"/>
      <c r="AC32" s="747"/>
      <c r="AD32" s="747"/>
      <c r="AE32" s="748"/>
      <c r="AF32" s="749" t="s">
        <v>113</v>
      </c>
      <c r="AG32" s="750"/>
      <c r="AH32" s="750"/>
      <c r="AI32" s="750"/>
      <c r="AJ32" s="751"/>
      <c r="AK32" s="818">
        <v>128</v>
      </c>
      <c r="AL32" s="819"/>
      <c r="AM32" s="819"/>
      <c r="AN32" s="819"/>
      <c r="AO32" s="819"/>
      <c r="AP32" s="819">
        <v>1251</v>
      </c>
      <c r="AQ32" s="819"/>
      <c r="AR32" s="819"/>
      <c r="AS32" s="819"/>
      <c r="AT32" s="819"/>
      <c r="AU32" s="819">
        <v>1251</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22</v>
      </c>
      <c r="R33" s="747"/>
      <c r="S33" s="747"/>
      <c r="T33" s="747"/>
      <c r="U33" s="747"/>
      <c r="V33" s="747">
        <v>22</v>
      </c>
      <c r="W33" s="747"/>
      <c r="X33" s="747"/>
      <c r="Y33" s="747"/>
      <c r="Z33" s="747"/>
      <c r="AA33" s="747" t="s">
        <v>536</v>
      </c>
      <c r="AB33" s="747"/>
      <c r="AC33" s="747"/>
      <c r="AD33" s="747"/>
      <c r="AE33" s="748"/>
      <c r="AF33" s="749" t="s">
        <v>113</v>
      </c>
      <c r="AG33" s="750"/>
      <c r="AH33" s="750"/>
      <c r="AI33" s="750"/>
      <c r="AJ33" s="751"/>
      <c r="AK33" s="818" t="s">
        <v>536</v>
      </c>
      <c r="AL33" s="819"/>
      <c r="AM33" s="819"/>
      <c r="AN33" s="819"/>
      <c r="AO33" s="819"/>
      <c r="AP33" s="819" t="s">
        <v>536</v>
      </c>
      <c r="AQ33" s="819"/>
      <c r="AR33" s="819"/>
      <c r="AS33" s="819"/>
      <c r="AT33" s="819"/>
      <c r="AU33" s="819" t="s">
        <v>551</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542</v>
      </c>
      <c r="AG63" s="830"/>
      <c r="AH63" s="830"/>
      <c r="AI63" s="830"/>
      <c r="AJ63" s="831"/>
      <c r="AK63" s="832"/>
      <c r="AL63" s="827"/>
      <c r="AM63" s="827"/>
      <c r="AN63" s="827"/>
      <c r="AO63" s="827"/>
      <c r="AP63" s="830">
        <f>AP30+AP31+AP32</f>
        <v>16700</v>
      </c>
      <c r="AQ63" s="830"/>
      <c r="AR63" s="830"/>
      <c r="AS63" s="830"/>
      <c r="AT63" s="830"/>
      <c r="AU63" s="830">
        <f>AU30+AU31+AU32</f>
        <v>13000</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342</v>
      </c>
      <c r="R68" s="854"/>
      <c r="S68" s="854"/>
      <c r="T68" s="854"/>
      <c r="U68" s="854"/>
      <c r="V68" s="854">
        <v>331</v>
      </c>
      <c r="W68" s="854"/>
      <c r="X68" s="854"/>
      <c r="Y68" s="854"/>
      <c r="Z68" s="854"/>
      <c r="AA68" s="854">
        <v>11</v>
      </c>
      <c r="AB68" s="854"/>
      <c r="AC68" s="854"/>
      <c r="AD68" s="854"/>
      <c r="AE68" s="854"/>
      <c r="AF68" s="854">
        <v>11</v>
      </c>
      <c r="AG68" s="854"/>
      <c r="AH68" s="854"/>
      <c r="AI68" s="854"/>
      <c r="AJ68" s="854"/>
      <c r="AK68" s="854" t="s">
        <v>545</v>
      </c>
      <c r="AL68" s="854"/>
      <c r="AM68" s="854"/>
      <c r="AN68" s="854"/>
      <c r="AO68" s="854"/>
      <c r="AP68" s="854" t="s">
        <v>536</v>
      </c>
      <c r="AQ68" s="854"/>
      <c r="AR68" s="854"/>
      <c r="AS68" s="854"/>
      <c r="AT68" s="854"/>
      <c r="AU68" s="854" t="s">
        <v>551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0</v>
      </c>
      <c r="R69" s="819"/>
      <c r="S69" s="819"/>
      <c r="T69" s="819"/>
      <c r="U69" s="819"/>
      <c r="V69" s="819">
        <v>0</v>
      </c>
      <c r="W69" s="819"/>
      <c r="X69" s="819"/>
      <c r="Y69" s="819"/>
      <c r="Z69" s="819"/>
      <c r="AA69" s="819">
        <v>0</v>
      </c>
      <c r="AB69" s="819"/>
      <c r="AC69" s="819"/>
      <c r="AD69" s="819"/>
      <c r="AE69" s="819"/>
      <c r="AF69" s="819">
        <v>0</v>
      </c>
      <c r="AG69" s="819"/>
      <c r="AH69" s="819"/>
      <c r="AI69" s="819"/>
      <c r="AJ69" s="819"/>
      <c r="AK69" s="819" t="s">
        <v>546</v>
      </c>
      <c r="AL69" s="819"/>
      <c r="AM69" s="819"/>
      <c r="AN69" s="819"/>
      <c r="AO69" s="819"/>
      <c r="AP69" s="819" t="s">
        <v>536</v>
      </c>
      <c r="AQ69" s="819"/>
      <c r="AR69" s="819"/>
      <c r="AS69" s="819"/>
      <c r="AT69" s="819"/>
      <c r="AU69" s="819" t="s">
        <v>555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9341</v>
      </c>
      <c r="R70" s="819"/>
      <c r="S70" s="819"/>
      <c r="T70" s="819"/>
      <c r="U70" s="819"/>
      <c r="V70" s="819">
        <v>9085</v>
      </c>
      <c r="W70" s="819"/>
      <c r="X70" s="819"/>
      <c r="Y70" s="819"/>
      <c r="Z70" s="819"/>
      <c r="AA70" s="819">
        <v>256</v>
      </c>
      <c r="AB70" s="819"/>
      <c r="AC70" s="819"/>
      <c r="AD70" s="819"/>
      <c r="AE70" s="819"/>
      <c r="AF70" s="819">
        <v>256</v>
      </c>
      <c r="AG70" s="819"/>
      <c r="AH70" s="819"/>
      <c r="AI70" s="819"/>
      <c r="AJ70" s="819"/>
      <c r="AK70" s="819" t="s">
        <v>536</v>
      </c>
      <c r="AL70" s="819"/>
      <c r="AM70" s="819"/>
      <c r="AN70" s="819"/>
      <c r="AO70" s="819"/>
      <c r="AP70" s="819" t="s">
        <v>536</v>
      </c>
      <c r="AQ70" s="819"/>
      <c r="AR70" s="819"/>
      <c r="AS70" s="819"/>
      <c r="AT70" s="819"/>
      <c r="AU70" s="819" t="s">
        <v>555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3368</v>
      </c>
      <c r="R71" s="819"/>
      <c r="S71" s="819"/>
      <c r="T71" s="819"/>
      <c r="U71" s="819"/>
      <c r="V71" s="819">
        <v>3213</v>
      </c>
      <c r="W71" s="819"/>
      <c r="X71" s="819"/>
      <c r="Y71" s="819"/>
      <c r="Z71" s="819"/>
      <c r="AA71" s="819">
        <v>155</v>
      </c>
      <c r="AB71" s="819"/>
      <c r="AC71" s="819"/>
      <c r="AD71" s="819"/>
      <c r="AE71" s="819"/>
      <c r="AF71" s="819">
        <v>131</v>
      </c>
      <c r="AG71" s="819"/>
      <c r="AH71" s="819"/>
      <c r="AI71" s="819"/>
      <c r="AJ71" s="819"/>
      <c r="AK71" s="819" t="s">
        <v>536</v>
      </c>
      <c r="AL71" s="819"/>
      <c r="AM71" s="819"/>
      <c r="AN71" s="819"/>
      <c r="AO71" s="819"/>
      <c r="AP71" s="819">
        <v>2967</v>
      </c>
      <c r="AQ71" s="819"/>
      <c r="AR71" s="819"/>
      <c r="AS71" s="819"/>
      <c r="AT71" s="819"/>
      <c r="AU71" s="819">
        <v>284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280</v>
      </c>
      <c r="R72" s="819"/>
      <c r="S72" s="819"/>
      <c r="T72" s="819"/>
      <c r="U72" s="819"/>
      <c r="V72" s="819">
        <v>247</v>
      </c>
      <c r="W72" s="819"/>
      <c r="X72" s="819"/>
      <c r="Y72" s="819"/>
      <c r="Z72" s="819"/>
      <c r="AA72" s="819">
        <v>33</v>
      </c>
      <c r="AB72" s="819"/>
      <c r="AC72" s="819"/>
      <c r="AD72" s="819"/>
      <c r="AE72" s="819"/>
      <c r="AF72" s="819">
        <v>33</v>
      </c>
      <c r="AG72" s="819"/>
      <c r="AH72" s="819"/>
      <c r="AI72" s="819"/>
      <c r="AJ72" s="819"/>
      <c r="AK72" s="819" t="s">
        <v>547</v>
      </c>
      <c r="AL72" s="819"/>
      <c r="AM72" s="819"/>
      <c r="AN72" s="819"/>
      <c r="AO72" s="819"/>
      <c r="AP72" s="819">
        <v>60</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13843</v>
      </c>
      <c r="R73" s="819"/>
      <c r="S73" s="819"/>
      <c r="T73" s="819"/>
      <c r="U73" s="819"/>
      <c r="V73" s="819">
        <v>13775</v>
      </c>
      <c r="W73" s="819"/>
      <c r="X73" s="819"/>
      <c r="Y73" s="819"/>
      <c r="Z73" s="819"/>
      <c r="AA73" s="819">
        <v>68</v>
      </c>
      <c r="AB73" s="819"/>
      <c r="AC73" s="819"/>
      <c r="AD73" s="819"/>
      <c r="AE73" s="819"/>
      <c r="AF73" s="819">
        <v>65</v>
      </c>
      <c r="AG73" s="819"/>
      <c r="AH73" s="819"/>
      <c r="AI73" s="819"/>
      <c r="AJ73" s="819"/>
      <c r="AK73" s="819" t="s">
        <v>536</v>
      </c>
      <c r="AL73" s="819"/>
      <c r="AM73" s="819"/>
      <c r="AN73" s="819"/>
      <c r="AO73" s="819"/>
      <c r="AP73" s="819" t="s">
        <v>536</v>
      </c>
      <c r="AQ73" s="819"/>
      <c r="AR73" s="819"/>
      <c r="AS73" s="819"/>
      <c r="AT73" s="819"/>
      <c r="AU73" s="819" t="s">
        <v>554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142844</v>
      </c>
      <c r="R74" s="819"/>
      <c r="S74" s="819"/>
      <c r="T74" s="819"/>
      <c r="U74" s="819"/>
      <c r="V74" s="819">
        <v>139341</v>
      </c>
      <c r="W74" s="819"/>
      <c r="X74" s="819"/>
      <c r="Y74" s="819"/>
      <c r="Z74" s="819"/>
      <c r="AA74" s="819">
        <v>3503</v>
      </c>
      <c r="AB74" s="819"/>
      <c r="AC74" s="819"/>
      <c r="AD74" s="819"/>
      <c r="AE74" s="819"/>
      <c r="AF74" s="819">
        <v>3503</v>
      </c>
      <c r="AG74" s="819"/>
      <c r="AH74" s="819"/>
      <c r="AI74" s="819"/>
      <c r="AJ74" s="819"/>
      <c r="AK74" s="819" t="s">
        <v>536</v>
      </c>
      <c r="AL74" s="819"/>
      <c r="AM74" s="819"/>
      <c r="AN74" s="819"/>
      <c r="AO74" s="819"/>
      <c r="AP74" s="819" t="s">
        <v>536</v>
      </c>
      <c r="AQ74" s="819"/>
      <c r="AR74" s="819"/>
      <c r="AS74" s="819"/>
      <c r="AT74" s="819"/>
      <c r="AU74" s="819" t="s">
        <v>554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7">
        <v>3584</v>
      </c>
      <c r="R75" s="868"/>
      <c r="S75" s="868"/>
      <c r="T75" s="868"/>
      <c r="U75" s="818"/>
      <c r="V75" s="869">
        <v>3537</v>
      </c>
      <c r="W75" s="868"/>
      <c r="X75" s="868"/>
      <c r="Y75" s="868"/>
      <c r="Z75" s="818"/>
      <c r="AA75" s="869">
        <v>47</v>
      </c>
      <c r="AB75" s="868"/>
      <c r="AC75" s="868"/>
      <c r="AD75" s="868"/>
      <c r="AE75" s="818"/>
      <c r="AF75" s="869">
        <v>47</v>
      </c>
      <c r="AG75" s="868"/>
      <c r="AH75" s="868"/>
      <c r="AI75" s="868"/>
      <c r="AJ75" s="818"/>
      <c r="AK75" s="869" t="s">
        <v>536</v>
      </c>
      <c r="AL75" s="868"/>
      <c r="AM75" s="868"/>
      <c r="AN75" s="868"/>
      <c r="AO75" s="818"/>
      <c r="AP75" s="869">
        <v>1120</v>
      </c>
      <c r="AQ75" s="868"/>
      <c r="AR75" s="868"/>
      <c r="AS75" s="868"/>
      <c r="AT75" s="818"/>
      <c r="AU75" s="869">
        <v>374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AF68+AF69+AF70+AF71+AF72+AF73+AF74+AF75</f>
        <v>4046</v>
      </c>
      <c r="AG88" s="830"/>
      <c r="AH88" s="830"/>
      <c r="AI88" s="830"/>
      <c r="AJ88" s="830"/>
      <c r="AK88" s="827"/>
      <c r="AL88" s="827"/>
      <c r="AM88" s="827"/>
      <c r="AN88" s="827"/>
      <c r="AO88" s="827"/>
      <c r="AP88" s="830">
        <f>AP71+AP72+AP75</f>
        <v>4147</v>
      </c>
      <c r="AQ88" s="830"/>
      <c r="AR88" s="830"/>
      <c r="AS88" s="830"/>
      <c r="AT88" s="830"/>
      <c r="AU88" s="830">
        <f>AU71+AU75</f>
        <v>658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1211860</v>
      </c>
      <c r="AB110" s="890"/>
      <c r="AC110" s="890"/>
      <c r="AD110" s="890"/>
      <c r="AE110" s="891"/>
      <c r="AF110" s="892">
        <v>1172865</v>
      </c>
      <c r="AG110" s="890"/>
      <c r="AH110" s="890"/>
      <c r="AI110" s="890"/>
      <c r="AJ110" s="891"/>
      <c r="AK110" s="892">
        <v>1168599</v>
      </c>
      <c r="AL110" s="890"/>
      <c r="AM110" s="890"/>
      <c r="AN110" s="890"/>
      <c r="AO110" s="891"/>
      <c r="AP110" s="893">
        <v>17</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12268287</v>
      </c>
      <c r="BR110" s="927"/>
      <c r="BS110" s="927"/>
      <c r="BT110" s="927"/>
      <c r="BU110" s="927"/>
      <c r="BV110" s="927">
        <v>13501271</v>
      </c>
      <c r="BW110" s="927"/>
      <c r="BX110" s="927"/>
      <c r="BY110" s="927"/>
      <c r="BZ110" s="927"/>
      <c r="CA110" s="927">
        <v>13968945</v>
      </c>
      <c r="CB110" s="927"/>
      <c r="CC110" s="927"/>
      <c r="CD110" s="927"/>
      <c r="CE110" s="927"/>
      <c r="CF110" s="941">
        <v>203.8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411</v>
      </c>
      <c r="AB111" s="934"/>
      <c r="AC111" s="934"/>
      <c r="AD111" s="934"/>
      <c r="AE111" s="935"/>
      <c r="AF111" s="936" t="s">
        <v>411</v>
      </c>
      <c r="AG111" s="934"/>
      <c r="AH111" s="934"/>
      <c r="AI111" s="934"/>
      <c r="AJ111" s="935"/>
      <c r="AK111" s="936" t="s">
        <v>411</v>
      </c>
      <c r="AL111" s="934"/>
      <c r="AM111" s="934"/>
      <c r="AN111" s="934"/>
      <c r="AO111" s="935"/>
      <c r="AP111" s="937" t="s">
        <v>411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829015</v>
      </c>
      <c r="BR111" s="920"/>
      <c r="BS111" s="920"/>
      <c r="BT111" s="920"/>
      <c r="BU111" s="920"/>
      <c r="BV111" s="920">
        <v>2420090</v>
      </c>
      <c r="BW111" s="920"/>
      <c r="BX111" s="920"/>
      <c r="BY111" s="920"/>
      <c r="BZ111" s="920"/>
      <c r="CA111" s="920">
        <v>3343261</v>
      </c>
      <c r="CB111" s="920"/>
      <c r="CC111" s="920"/>
      <c r="CD111" s="920"/>
      <c r="CE111" s="920"/>
      <c r="CF111" s="914">
        <v>48.8</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411</v>
      </c>
      <c r="DH111" s="920"/>
      <c r="DI111" s="920"/>
      <c r="DJ111" s="920"/>
      <c r="DK111" s="920"/>
      <c r="DL111" s="920" t="s">
        <v>411</v>
      </c>
      <c r="DM111" s="920"/>
      <c r="DN111" s="920"/>
      <c r="DO111" s="920"/>
      <c r="DP111" s="920"/>
      <c r="DQ111" s="920" t="s">
        <v>411</v>
      </c>
      <c r="DR111" s="920"/>
      <c r="DS111" s="920"/>
      <c r="DT111" s="920"/>
      <c r="DU111" s="920"/>
      <c r="DV111" s="921" t="s">
        <v>411</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13557442</v>
      </c>
      <c r="BR112" s="920"/>
      <c r="BS112" s="920"/>
      <c r="BT112" s="920"/>
      <c r="BU112" s="920"/>
      <c r="BV112" s="920">
        <v>13126134</v>
      </c>
      <c r="BW112" s="920"/>
      <c r="BX112" s="920"/>
      <c r="BY112" s="920"/>
      <c r="BZ112" s="920"/>
      <c r="CA112" s="920">
        <v>13000007</v>
      </c>
      <c r="CB112" s="920"/>
      <c r="CC112" s="920"/>
      <c r="CD112" s="920"/>
      <c r="CE112" s="920"/>
      <c r="CF112" s="914">
        <v>189.7</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892140</v>
      </c>
      <c r="AB113" s="934"/>
      <c r="AC113" s="934"/>
      <c r="AD113" s="934"/>
      <c r="AE113" s="935"/>
      <c r="AF113" s="936">
        <v>866271</v>
      </c>
      <c r="AG113" s="934"/>
      <c r="AH113" s="934"/>
      <c r="AI113" s="934"/>
      <c r="AJ113" s="935"/>
      <c r="AK113" s="936">
        <v>874379</v>
      </c>
      <c r="AL113" s="934"/>
      <c r="AM113" s="934"/>
      <c r="AN113" s="934"/>
      <c r="AO113" s="935"/>
      <c r="AP113" s="937">
        <v>12.8</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440377</v>
      </c>
      <c r="BR113" s="920"/>
      <c r="BS113" s="920"/>
      <c r="BT113" s="920"/>
      <c r="BU113" s="920"/>
      <c r="BV113" s="920">
        <v>453607</v>
      </c>
      <c r="BW113" s="920"/>
      <c r="BX113" s="920"/>
      <c r="BY113" s="920"/>
      <c r="BZ113" s="920"/>
      <c r="CA113" s="920">
        <v>658136</v>
      </c>
      <c r="CB113" s="920"/>
      <c r="CC113" s="920"/>
      <c r="CD113" s="920"/>
      <c r="CE113" s="920"/>
      <c r="CF113" s="914">
        <v>9.6</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129369</v>
      </c>
      <c r="AB114" s="959"/>
      <c r="AC114" s="959"/>
      <c r="AD114" s="959"/>
      <c r="AE114" s="960"/>
      <c r="AF114" s="961">
        <v>108664</v>
      </c>
      <c r="AG114" s="959"/>
      <c r="AH114" s="959"/>
      <c r="AI114" s="959"/>
      <c r="AJ114" s="960"/>
      <c r="AK114" s="961">
        <v>87620</v>
      </c>
      <c r="AL114" s="959"/>
      <c r="AM114" s="959"/>
      <c r="AN114" s="959"/>
      <c r="AO114" s="960"/>
      <c r="AP114" s="962">
        <v>1.3</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2608718</v>
      </c>
      <c r="BR114" s="920"/>
      <c r="BS114" s="920"/>
      <c r="BT114" s="920"/>
      <c r="BU114" s="920"/>
      <c r="BV114" s="920">
        <v>2378217</v>
      </c>
      <c r="BW114" s="920"/>
      <c r="BX114" s="920"/>
      <c r="BY114" s="920"/>
      <c r="BZ114" s="920"/>
      <c r="CA114" s="920">
        <v>2281129</v>
      </c>
      <c r="CB114" s="920"/>
      <c r="CC114" s="920"/>
      <c r="CD114" s="920"/>
      <c r="CE114" s="920"/>
      <c r="CF114" s="914">
        <v>33.299999999999997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69082</v>
      </c>
      <c r="AB115" s="934"/>
      <c r="AC115" s="934"/>
      <c r="AD115" s="934"/>
      <c r="AE115" s="935"/>
      <c r="AF115" s="936">
        <v>78583</v>
      </c>
      <c r="AG115" s="934"/>
      <c r="AH115" s="934"/>
      <c r="AI115" s="934"/>
      <c r="AJ115" s="935"/>
      <c r="AK115" s="936">
        <v>77000</v>
      </c>
      <c r="AL115" s="934"/>
      <c r="AM115" s="934"/>
      <c r="AN115" s="934"/>
      <c r="AO115" s="935"/>
      <c r="AP115" s="937">
        <v>1.1000000000000001</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295531</v>
      </c>
      <c r="DH115" s="959"/>
      <c r="DI115" s="959"/>
      <c r="DJ115" s="959"/>
      <c r="DK115" s="960"/>
      <c r="DL115" s="961">
        <v>1968142</v>
      </c>
      <c r="DM115" s="959"/>
      <c r="DN115" s="959"/>
      <c r="DO115" s="959"/>
      <c r="DP115" s="960"/>
      <c r="DQ115" s="961">
        <v>2956702</v>
      </c>
      <c r="DR115" s="959"/>
      <c r="DS115" s="959"/>
      <c r="DT115" s="959"/>
      <c r="DU115" s="960"/>
      <c r="DV115" s="962">
        <v>43.1</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1935</v>
      </c>
      <c r="AB116" s="959"/>
      <c r="AC116" s="959"/>
      <c r="AD116" s="959"/>
      <c r="AE116" s="960"/>
      <c r="AF116" s="961">
        <v>372</v>
      </c>
      <c r="AG116" s="959"/>
      <c r="AH116" s="959"/>
      <c r="AI116" s="959"/>
      <c r="AJ116" s="960"/>
      <c r="AK116" s="961">
        <v>894</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512416</v>
      </c>
      <c r="DH116" s="959"/>
      <c r="DI116" s="959"/>
      <c r="DJ116" s="959"/>
      <c r="DK116" s="960"/>
      <c r="DL116" s="961">
        <v>437573</v>
      </c>
      <c r="DM116" s="959"/>
      <c r="DN116" s="959"/>
      <c r="DO116" s="959"/>
      <c r="DP116" s="960"/>
      <c r="DQ116" s="961">
        <v>378067</v>
      </c>
      <c r="DR116" s="959"/>
      <c r="DS116" s="959"/>
      <c r="DT116" s="959"/>
      <c r="DU116" s="960"/>
      <c r="DV116" s="962">
        <v>5.5</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2304386</v>
      </c>
      <c r="AB117" s="966"/>
      <c r="AC117" s="966"/>
      <c r="AD117" s="966"/>
      <c r="AE117" s="967"/>
      <c r="AF117" s="965">
        <v>2226755</v>
      </c>
      <c r="AG117" s="966"/>
      <c r="AH117" s="966"/>
      <c r="AI117" s="966"/>
      <c r="AJ117" s="967"/>
      <c r="AK117" s="965">
        <v>2208492</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434</v>
      </c>
      <c r="BP118" s="994"/>
      <c r="BQ118" s="985">
        <v>29703839</v>
      </c>
      <c r="BR118" s="986"/>
      <c r="BS118" s="986"/>
      <c r="BT118" s="986"/>
      <c r="BU118" s="986"/>
      <c r="BV118" s="986">
        <v>31879319</v>
      </c>
      <c r="BW118" s="986"/>
      <c r="BX118" s="986"/>
      <c r="BY118" s="986"/>
      <c r="BZ118" s="986"/>
      <c r="CA118" s="986">
        <v>33251478</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2068740</v>
      </c>
      <c r="BR119" s="927"/>
      <c r="BS119" s="927"/>
      <c r="BT119" s="927"/>
      <c r="BU119" s="927"/>
      <c r="BV119" s="927">
        <v>1896330</v>
      </c>
      <c r="BW119" s="927"/>
      <c r="BX119" s="927"/>
      <c r="BY119" s="927"/>
      <c r="BZ119" s="927"/>
      <c r="CA119" s="927">
        <v>1593696</v>
      </c>
      <c r="CB119" s="927"/>
      <c r="CC119" s="927"/>
      <c r="CD119" s="927"/>
      <c r="CE119" s="927"/>
      <c r="CF119" s="941">
        <v>23.3</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21068</v>
      </c>
      <c r="DH119" s="998"/>
      <c r="DI119" s="998"/>
      <c r="DJ119" s="998"/>
      <c r="DK119" s="999"/>
      <c r="DL119" s="1000">
        <v>14375</v>
      </c>
      <c r="DM119" s="998"/>
      <c r="DN119" s="998"/>
      <c r="DO119" s="998"/>
      <c r="DP119" s="999"/>
      <c r="DQ119" s="1000">
        <v>8492</v>
      </c>
      <c r="DR119" s="998"/>
      <c r="DS119" s="998"/>
      <c r="DT119" s="998"/>
      <c r="DU119" s="999"/>
      <c r="DV119" s="1001">
        <v>0.1</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273805</v>
      </c>
      <c r="BR120" s="920"/>
      <c r="BS120" s="920"/>
      <c r="BT120" s="920"/>
      <c r="BU120" s="920"/>
      <c r="BV120" s="920">
        <v>235211</v>
      </c>
      <c r="BW120" s="920"/>
      <c r="BX120" s="920"/>
      <c r="BY120" s="920"/>
      <c r="BZ120" s="920"/>
      <c r="CA120" s="920">
        <v>188158</v>
      </c>
      <c r="CB120" s="920"/>
      <c r="CC120" s="920"/>
      <c r="CD120" s="920"/>
      <c r="CE120" s="920"/>
      <c r="CF120" s="914">
        <v>2.7</v>
      </c>
      <c r="CG120" s="915"/>
      <c r="CH120" s="915"/>
      <c r="CI120" s="915"/>
      <c r="CJ120" s="915"/>
      <c r="CK120" s="1013" t="s">
        <v>440</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11630744</v>
      </c>
      <c r="DH120" s="927"/>
      <c r="DI120" s="927"/>
      <c r="DJ120" s="927"/>
      <c r="DK120" s="927"/>
      <c r="DL120" s="927">
        <v>11267078</v>
      </c>
      <c r="DM120" s="927"/>
      <c r="DN120" s="927"/>
      <c r="DO120" s="927"/>
      <c r="DP120" s="927"/>
      <c r="DQ120" s="927">
        <v>11288676</v>
      </c>
      <c r="DR120" s="927"/>
      <c r="DS120" s="927"/>
      <c r="DT120" s="927"/>
      <c r="DU120" s="927"/>
      <c r="DV120" s="928">
        <v>164.7</v>
      </c>
      <c r="DW120" s="928"/>
      <c r="DX120" s="928"/>
      <c r="DY120" s="928"/>
      <c r="DZ120" s="929"/>
    </row>
    <row r="121" spans="1:130" s="197" customFormat="1" ht="26.25" customHeight="1" x14ac:dyDescent="0.15">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16948982</v>
      </c>
      <c r="BR121" s="986"/>
      <c r="BS121" s="986"/>
      <c r="BT121" s="986"/>
      <c r="BU121" s="986"/>
      <c r="BV121" s="986">
        <v>17497200</v>
      </c>
      <c r="BW121" s="986"/>
      <c r="BX121" s="986"/>
      <c r="BY121" s="986"/>
      <c r="BZ121" s="986"/>
      <c r="CA121" s="986">
        <v>17763003</v>
      </c>
      <c r="CB121" s="986"/>
      <c r="CC121" s="986"/>
      <c r="CD121" s="986"/>
      <c r="CE121" s="986"/>
      <c r="CF121" s="1024">
        <v>259.2</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1432662</v>
      </c>
      <c r="DH121" s="920"/>
      <c r="DI121" s="920"/>
      <c r="DJ121" s="920"/>
      <c r="DK121" s="920"/>
      <c r="DL121" s="920">
        <v>1342936</v>
      </c>
      <c r="DM121" s="920"/>
      <c r="DN121" s="920"/>
      <c r="DO121" s="920"/>
      <c r="DP121" s="920"/>
      <c r="DQ121" s="920">
        <v>1251048</v>
      </c>
      <c r="DR121" s="920"/>
      <c r="DS121" s="920"/>
      <c r="DT121" s="920"/>
      <c r="DU121" s="920"/>
      <c r="DV121" s="921">
        <v>18.3</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443</v>
      </c>
      <c r="BP122" s="994"/>
      <c r="BQ122" s="1034">
        <v>19291527</v>
      </c>
      <c r="BR122" s="1035"/>
      <c r="BS122" s="1035"/>
      <c r="BT122" s="1035"/>
      <c r="BU122" s="1035"/>
      <c r="BV122" s="1035">
        <v>19628741</v>
      </c>
      <c r="BW122" s="1035"/>
      <c r="BX122" s="1035"/>
      <c r="BY122" s="1035"/>
      <c r="BZ122" s="1035"/>
      <c r="CA122" s="1035">
        <v>19544857</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494036</v>
      </c>
      <c r="DH122" s="920"/>
      <c r="DI122" s="920"/>
      <c r="DJ122" s="920"/>
      <c r="DK122" s="920"/>
      <c r="DL122" s="920">
        <v>516120</v>
      </c>
      <c r="DM122" s="920"/>
      <c r="DN122" s="920"/>
      <c r="DO122" s="920"/>
      <c r="DP122" s="920"/>
      <c r="DQ122" s="920">
        <v>460283</v>
      </c>
      <c r="DR122" s="920"/>
      <c r="DS122" s="920"/>
      <c r="DT122" s="920"/>
      <c r="DU122" s="920"/>
      <c r="DV122" s="921">
        <v>6.7</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151.5</v>
      </c>
      <c r="BR123" s="1027"/>
      <c r="BS123" s="1027"/>
      <c r="BT123" s="1027"/>
      <c r="BU123" s="1027"/>
      <c r="BV123" s="1027">
        <v>178.2</v>
      </c>
      <c r="BW123" s="1027"/>
      <c r="BX123" s="1027"/>
      <c r="BY123" s="1027"/>
      <c r="BZ123" s="1027"/>
      <c r="CA123" s="1027">
        <v>199.9</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69082</v>
      </c>
      <c r="AB126" s="959"/>
      <c r="AC126" s="959"/>
      <c r="AD126" s="959"/>
      <c r="AE126" s="960"/>
      <c r="AF126" s="961">
        <v>78583</v>
      </c>
      <c r="AG126" s="959"/>
      <c r="AH126" s="959"/>
      <c r="AI126" s="959"/>
      <c r="AJ126" s="960"/>
      <c r="AK126" s="961">
        <v>77000</v>
      </c>
      <c r="AL126" s="959"/>
      <c r="AM126" s="959"/>
      <c r="AN126" s="959"/>
      <c r="AO126" s="960"/>
      <c r="AP126" s="962">
        <v>1.1000000000000001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454</v>
      </c>
      <c r="AY127" s="887"/>
      <c r="AZ127" s="887"/>
      <c r="BA127" s="887"/>
      <c r="BB127" s="887"/>
      <c r="BC127" s="887"/>
      <c r="BD127" s="887"/>
      <c r="BE127" s="888"/>
      <c r="BF127" s="1041" t="s">
        <v>113</v>
      </c>
      <c r="BG127" s="1042"/>
      <c r="BH127" s="1042"/>
      <c r="BI127" s="1042"/>
      <c r="BJ127" s="1042"/>
      <c r="BK127" s="1042"/>
      <c r="BL127" s="1051"/>
      <c r="BM127" s="1041">
        <v>13.72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22789</v>
      </c>
      <c r="AB128" s="1090"/>
      <c r="AC128" s="1090"/>
      <c r="AD128" s="1090"/>
      <c r="AE128" s="1091"/>
      <c r="AF128" s="1092">
        <v>26951</v>
      </c>
      <c r="AG128" s="1090"/>
      <c r="AH128" s="1090"/>
      <c r="AI128" s="1090"/>
      <c r="AJ128" s="1091"/>
      <c r="AK128" s="1092">
        <v>21035</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113</v>
      </c>
      <c r="BG128" s="1067"/>
      <c r="BH128" s="1067"/>
      <c r="BI128" s="1067"/>
      <c r="BJ128" s="1067"/>
      <c r="BK128" s="1067"/>
      <c r="BL128" s="1068"/>
      <c r="BM128" s="1066">
        <v>18.72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8023007</v>
      </c>
      <c r="AB129" s="959"/>
      <c r="AC129" s="959"/>
      <c r="AD129" s="959"/>
      <c r="AE129" s="960"/>
      <c r="AF129" s="961">
        <v>8108376</v>
      </c>
      <c r="AG129" s="959"/>
      <c r="AH129" s="959"/>
      <c r="AI129" s="959"/>
      <c r="AJ129" s="960"/>
      <c r="AK129" s="961">
        <v>8105865</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1151552</v>
      </c>
      <c r="AB130" s="959"/>
      <c r="AC130" s="959"/>
      <c r="AD130" s="959"/>
      <c r="AE130" s="960"/>
      <c r="AF130" s="961">
        <v>1234494</v>
      </c>
      <c r="AG130" s="959"/>
      <c r="AH130" s="959"/>
      <c r="AI130" s="959"/>
      <c r="AJ130" s="960"/>
      <c r="AK130" s="961">
        <v>1251672</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6871455</v>
      </c>
      <c r="AB131" s="998"/>
      <c r="AC131" s="998"/>
      <c r="AD131" s="998"/>
      <c r="AE131" s="999"/>
      <c r="AF131" s="1000">
        <v>6873882</v>
      </c>
      <c r="AG131" s="998"/>
      <c r="AH131" s="998"/>
      <c r="AI131" s="998"/>
      <c r="AJ131" s="999"/>
      <c r="AK131" s="1000">
        <v>6854193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16.44549808</v>
      </c>
      <c r="AB132" s="1104"/>
      <c r="AC132" s="1104"/>
      <c r="AD132" s="1104"/>
      <c r="AE132" s="1105"/>
      <c r="AF132" s="1106">
        <v>14.043156400000001</v>
      </c>
      <c r="AG132" s="1104"/>
      <c r="AH132" s="1104"/>
      <c r="AI132" s="1104"/>
      <c r="AJ132" s="1105"/>
      <c r="AK132" s="1106">
        <v>13.65273782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17.2</v>
      </c>
      <c r="AB133" s="1111"/>
      <c r="AC133" s="1111"/>
      <c r="AD133" s="1111"/>
      <c r="AE133" s="1112"/>
      <c r="AF133" s="1110">
        <v>16</v>
      </c>
      <c r="AG133" s="1111"/>
      <c r="AH133" s="1111"/>
      <c r="AI133" s="1111"/>
      <c r="AJ133" s="1112"/>
      <c r="AK133" s="1110">
        <v>14.7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1943372</v>
      </c>
      <c r="L9" s="264">
        <v>62083</v>
      </c>
      <c r="M9" s="265">
        <v>84248</v>
      </c>
      <c r="N9" s="266">
        <v>-26.3</v>
      </c>
    </row>
    <row r="10" spans="1:16" x14ac:dyDescent="0.15">
      <c r="A10" s="248"/>
      <c r="B10" s="244"/>
      <c r="C10" s="244"/>
      <c r="D10" s="244"/>
      <c r="E10" s="244"/>
      <c r="F10" s="244"/>
      <c r="G10" s="1119" t="s">
        <v>476</v>
      </c>
      <c r="H10" s="1120"/>
      <c r="I10" s="1120"/>
      <c r="J10" s="1121"/>
      <c r="K10" s="267">
        <v>142597</v>
      </c>
      <c r="L10" s="268">
        <v>4555</v>
      </c>
      <c r="M10" s="269">
        <v>7169</v>
      </c>
      <c r="N10" s="270">
        <v>-36.5</v>
      </c>
    </row>
    <row r="11" spans="1:16" ht="13.5" customHeight="1" x14ac:dyDescent="0.15">
      <c r="A11" s="248"/>
      <c r="B11" s="244"/>
      <c r="C11" s="244"/>
      <c r="D11" s="244"/>
      <c r="E11" s="244"/>
      <c r="F11" s="244"/>
      <c r="G11" s="1119" t="s">
        <v>477</v>
      </c>
      <c r="H11" s="1120"/>
      <c r="I11" s="1120"/>
      <c r="J11" s="1121"/>
      <c r="K11" s="267">
        <v>289172</v>
      </c>
      <c r="L11" s="268">
        <v>9238</v>
      </c>
      <c r="M11" s="269">
        <v>9152</v>
      </c>
      <c r="N11" s="270">
        <v>0.9</v>
      </c>
    </row>
    <row r="12" spans="1:16" ht="13.5" customHeight="1" x14ac:dyDescent="0.15">
      <c r="A12" s="248"/>
      <c r="B12" s="244"/>
      <c r="C12" s="244"/>
      <c r="D12" s="244"/>
      <c r="E12" s="244"/>
      <c r="F12" s="244"/>
      <c r="G12" s="1119" t="s">
        <v>478</v>
      </c>
      <c r="H12" s="1120"/>
      <c r="I12" s="1120"/>
      <c r="J12" s="1121"/>
      <c r="K12" s="267">
        <v>5324</v>
      </c>
      <c r="L12" s="268">
        <v>170</v>
      </c>
      <c r="M12" s="269">
        <v>893</v>
      </c>
      <c r="N12" s="270">
        <v>-81</v>
      </c>
    </row>
    <row r="13" spans="1:16" ht="13.5" customHeight="1" x14ac:dyDescent="0.15">
      <c r="A13" s="248"/>
      <c r="B13" s="244"/>
      <c r="C13" s="244"/>
      <c r="D13" s="244"/>
      <c r="E13" s="244"/>
      <c r="F13" s="244"/>
      <c r="G13" s="1119" t="s">
        <v>479</v>
      </c>
      <c r="H13" s="1120"/>
      <c r="I13" s="1120"/>
      <c r="J13" s="1121"/>
      <c r="K13" s="267" t="s">
        <v>480</v>
      </c>
      <c r="L13" s="268" t="s">
        <v>480</v>
      </c>
      <c r="M13" s="269">
        <v>3</v>
      </c>
      <c r="N13" s="270" t="s">
        <v>480</v>
      </c>
    </row>
    <row r="14" spans="1:16" ht="13.5" customHeight="1" x14ac:dyDescent="0.15">
      <c r="A14" s="248"/>
      <c r="B14" s="244"/>
      <c r="C14" s="244"/>
      <c r="D14" s="244"/>
      <c r="E14" s="244"/>
      <c r="F14" s="244"/>
      <c r="G14" s="1119" t="s">
        <v>481</v>
      </c>
      <c r="H14" s="1120"/>
      <c r="I14" s="1120"/>
      <c r="J14" s="1121"/>
      <c r="K14" s="267">
        <v>78370</v>
      </c>
      <c r="L14" s="268">
        <v>2504</v>
      </c>
      <c r="M14" s="269">
        <v>3652</v>
      </c>
      <c r="N14" s="270">
        <v>-31.4</v>
      </c>
    </row>
    <row r="15" spans="1:16" ht="13.5" customHeight="1" x14ac:dyDescent="0.15">
      <c r="A15" s="248"/>
      <c r="B15" s="244"/>
      <c r="C15" s="244"/>
      <c r="D15" s="244"/>
      <c r="E15" s="244"/>
      <c r="F15" s="244"/>
      <c r="G15" s="1119" t="s">
        <v>482</v>
      </c>
      <c r="H15" s="1120"/>
      <c r="I15" s="1120"/>
      <c r="J15" s="1121"/>
      <c r="K15" s="267">
        <v>67872</v>
      </c>
      <c r="L15" s="268">
        <v>2168</v>
      </c>
      <c r="M15" s="269">
        <v>2134</v>
      </c>
      <c r="N15" s="270">
        <v>1.6</v>
      </c>
    </row>
    <row r="16" spans="1:16" x14ac:dyDescent="0.15">
      <c r="A16" s="248"/>
      <c r="B16" s="244"/>
      <c r="C16" s="244"/>
      <c r="D16" s="244"/>
      <c r="E16" s="244"/>
      <c r="F16" s="244"/>
      <c r="G16" s="1122" t="s">
        <v>483</v>
      </c>
      <c r="H16" s="1123"/>
      <c r="I16" s="1123"/>
      <c r="J16" s="1124"/>
      <c r="K16" s="268">
        <v>-248736</v>
      </c>
      <c r="L16" s="268">
        <v>-7946</v>
      </c>
      <c r="M16" s="269">
        <v>-9248</v>
      </c>
      <c r="N16" s="270">
        <v>-14.1</v>
      </c>
    </row>
    <row r="17" spans="1:16" x14ac:dyDescent="0.15">
      <c r="A17" s="248"/>
      <c r="B17" s="244"/>
      <c r="C17" s="244"/>
      <c r="D17" s="244"/>
      <c r="E17" s="244"/>
      <c r="F17" s="244"/>
      <c r="G17" s="1122" t="s">
        <v>171</v>
      </c>
      <c r="H17" s="1123"/>
      <c r="I17" s="1123"/>
      <c r="J17" s="1124"/>
      <c r="K17" s="268">
        <v>2277971</v>
      </c>
      <c r="L17" s="268">
        <v>72772</v>
      </c>
      <c r="M17" s="269">
        <v>98003</v>
      </c>
      <c r="N17" s="270">
        <v>-25.7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7.38</v>
      </c>
      <c r="L21" s="281">
        <v>9.39</v>
      </c>
      <c r="M21" s="282">
        <v>-2.0099999999999998</v>
      </c>
      <c r="N21" s="249"/>
      <c r="O21" s="283"/>
      <c r="P21" s="279"/>
    </row>
    <row r="22" spans="1:16" s="284" customFormat="1" x14ac:dyDescent="0.15">
      <c r="A22" s="279"/>
      <c r="B22" s="249"/>
      <c r="C22" s="249"/>
      <c r="D22" s="249"/>
      <c r="E22" s="249"/>
      <c r="F22" s="249"/>
      <c r="G22" s="1114" t="s">
        <v>489</v>
      </c>
      <c r="H22" s="1115"/>
      <c r="I22" s="1115"/>
      <c r="J22" s="1116"/>
      <c r="K22" s="285">
        <v>90.4</v>
      </c>
      <c r="L22" s="286">
        <v>97</v>
      </c>
      <c r="M22" s="287">
        <v>-6.6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1168599</v>
      </c>
      <c r="L32" s="294">
        <v>37332</v>
      </c>
      <c r="M32" s="295">
        <v>64926</v>
      </c>
      <c r="N32" s="296">
        <v>-42.5</v>
      </c>
    </row>
    <row r="33" spans="1:16" ht="13.5" customHeight="1" x14ac:dyDescent="0.15">
      <c r="A33" s="248"/>
      <c r="B33" s="244"/>
      <c r="C33" s="244"/>
      <c r="D33" s="244"/>
      <c r="E33" s="244"/>
      <c r="F33" s="244"/>
      <c r="G33" s="1130" t="s">
        <v>493</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494</v>
      </c>
      <c r="H34" s="1131"/>
      <c r="I34" s="1131"/>
      <c r="J34" s="1132"/>
      <c r="K34" s="294" t="s">
        <v>480</v>
      </c>
      <c r="L34" s="294" t="s">
        <v>480</v>
      </c>
      <c r="M34" s="295">
        <v>24</v>
      </c>
      <c r="N34" s="296" t="s">
        <v>480</v>
      </c>
    </row>
    <row r="35" spans="1:16" ht="27" customHeight="1" x14ac:dyDescent="0.15">
      <c r="A35" s="248"/>
      <c r="B35" s="244"/>
      <c r="C35" s="244"/>
      <c r="D35" s="244"/>
      <c r="E35" s="244"/>
      <c r="F35" s="244"/>
      <c r="G35" s="1130" t="s">
        <v>495</v>
      </c>
      <c r="H35" s="1131"/>
      <c r="I35" s="1131"/>
      <c r="J35" s="1132"/>
      <c r="K35" s="294">
        <v>874379</v>
      </c>
      <c r="L35" s="294">
        <v>27933</v>
      </c>
      <c r="M35" s="295">
        <v>18007</v>
      </c>
      <c r="N35" s="296">
        <v>55.1</v>
      </c>
    </row>
    <row r="36" spans="1:16" ht="27" customHeight="1" x14ac:dyDescent="0.15">
      <c r="A36" s="248"/>
      <c r="B36" s="244"/>
      <c r="C36" s="244"/>
      <c r="D36" s="244"/>
      <c r="E36" s="244"/>
      <c r="F36" s="244"/>
      <c r="G36" s="1130" t="s">
        <v>496</v>
      </c>
      <c r="H36" s="1131"/>
      <c r="I36" s="1131"/>
      <c r="J36" s="1132"/>
      <c r="K36" s="294">
        <v>87620</v>
      </c>
      <c r="L36" s="294">
        <v>2799</v>
      </c>
      <c r="M36" s="295">
        <v>3275</v>
      </c>
      <c r="N36" s="296">
        <v>-14.5</v>
      </c>
    </row>
    <row r="37" spans="1:16" ht="13.5" customHeight="1" x14ac:dyDescent="0.15">
      <c r="A37" s="248"/>
      <c r="B37" s="244"/>
      <c r="C37" s="244"/>
      <c r="D37" s="244"/>
      <c r="E37" s="244"/>
      <c r="F37" s="244"/>
      <c r="G37" s="1130" t="s">
        <v>497</v>
      </c>
      <c r="H37" s="1131"/>
      <c r="I37" s="1131"/>
      <c r="J37" s="1132"/>
      <c r="K37" s="294">
        <v>77000</v>
      </c>
      <c r="L37" s="294">
        <v>2460</v>
      </c>
      <c r="M37" s="295">
        <v>1233</v>
      </c>
      <c r="N37" s="296">
        <v>99.5</v>
      </c>
    </row>
    <row r="38" spans="1:16" ht="27" customHeight="1" x14ac:dyDescent="0.15">
      <c r="A38" s="248"/>
      <c r="B38" s="244"/>
      <c r="C38" s="244"/>
      <c r="D38" s="244"/>
      <c r="E38" s="244"/>
      <c r="F38" s="244"/>
      <c r="G38" s="1133" t="s">
        <v>498</v>
      </c>
      <c r="H38" s="1134"/>
      <c r="I38" s="1134"/>
      <c r="J38" s="1135"/>
      <c r="K38" s="297">
        <v>894</v>
      </c>
      <c r="L38" s="297">
        <v>29</v>
      </c>
      <c r="M38" s="298">
        <v>9</v>
      </c>
      <c r="N38" s="299">
        <v>222.2</v>
      </c>
      <c r="O38" s="293"/>
    </row>
    <row r="39" spans="1:16" x14ac:dyDescent="0.15">
      <c r="A39" s="248"/>
      <c r="B39" s="244"/>
      <c r="C39" s="244"/>
      <c r="D39" s="244"/>
      <c r="E39" s="244"/>
      <c r="F39" s="244"/>
      <c r="G39" s="1133" t="s">
        <v>499</v>
      </c>
      <c r="H39" s="1134"/>
      <c r="I39" s="1134"/>
      <c r="J39" s="1135"/>
      <c r="K39" s="300">
        <v>-21035</v>
      </c>
      <c r="L39" s="300">
        <v>-672</v>
      </c>
      <c r="M39" s="301">
        <v>-4280</v>
      </c>
      <c r="N39" s="302">
        <v>-84.3</v>
      </c>
      <c r="O39" s="293"/>
    </row>
    <row r="40" spans="1:16" ht="27" customHeight="1" x14ac:dyDescent="0.15">
      <c r="A40" s="248"/>
      <c r="B40" s="244"/>
      <c r="C40" s="244"/>
      <c r="D40" s="244"/>
      <c r="E40" s="244"/>
      <c r="F40" s="244"/>
      <c r="G40" s="1130" t="s">
        <v>500</v>
      </c>
      <c r="H40" s="1131"/>
      <c r="I40" s="1131"/>
      <c r="J40" s="1132"/>
      <c r="K40" s="300">
        <v>-1251672</v>
      </c>
      <c r="L40" s="300">
        <v>-39986</v>
      </c>
      <c r="M40" s="301">
        <v>-56807</v>
      </c>
      <c r="N40" s="302">
        <v>-29.6</v>
      </c>
      <c r="O40" s="293"/>
    </row>
    <row r="41" spans="1:16" x14ac:dyDescent="0.15">
      <c r="A41" s="248"/>
      <c r="B41" s="244"/>
      <c r="C41" s="244"/>
      <c r="D41" s="244"/>
      <c r="E41" s="244"/>
      <c r="F41" s="244"/>
      <c r="G41" s="1136" t="s">
        <v>281</v>
      </c>
      <c r="H41" s="1137"/>
      <c r="I41" s="1137"/>
      <c r="J41" s="1138"/>
      <c r="K41" s="294">
        <v>935785</v>
      </c>
      <c r="L41" s="300">
        <v>29894</v>
      </c>
      <c r="M41" s="301">
        <v>26387</v>
      </c>
      <c r="N41" s="302">
        <v>13.3</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2982263</v>
      </c>
      <c r="J51" s="320">
        <v>92608</v>
      </c>
      <c r="K51" s="321">
        <v>55.1</v>
      </c>
      <c r="L51" s="322">
        <v>86381</v>
      </c>
      <c r="M51" s="323">
        <v>9.3000000000000007</v>
      </c>
      <c r="N51" s="324">
        <v>45.8</v>
      </c>
    </row>
    <row r="52" spans="1:14" x14ac:dyDescent="0.15">
      <c r="A52" s="248"/>
      <c r="B52" s="244"/>
      <c r="C52" s="244"/>
      <c r="D52" s="244"/>
      <c r="E52" s="244"/>
      <c r="F52" s="244"/>
      <c r="G52" s="325"/>
      <c r="H52" s="326" t="s">
        <v>511</v>
      </c>
      <c r="I52" s="327">
        <v>1303020</v>
      </c>
      <c r="J52" s="328">
        <v>40463</v>
      </c>
      <c r="K52" s="329">
        <v>33.799999999999997</v>
      </c>
      <c r="L52" s="330">
        <v>41242</v>
      </c>
      <c r="M52" s="331">
        <v>-10.4</v>
      </c>
      <c r="N52" s="332">
        <v>44.2</v>
      </c>
    </row>
    <row r="53" spans="1:14" x14ac:dyDescent="0.15">
      <c r="A53" s="248"/>
      <c r="B53" s="244"/>
      <c r="C53" s="244"/>
      <c r="D53" s="244"/>
      <c r="E53" s="244"/>
      <c r="F53" s="244"/>
      <c r="G53" s="310" t="s">
        <v>512</v>
      </c>
      <c r="H53" s="311"/>
      <c r="I53" s="319">
        <v>2468447</v>
      </c>
      <c r="J53" s="320">
        <v>77495</v>
      </c>
      <c r="K53" s="321">
        <v>-16.3</v>
      </c>
      <c r="L53" s="322">
        <v>67201</v>
      </c>
      <c r="M53" s="323">
        <v>-22.2</v>
      </c>
      <c r="N53" s="324">
        <v>5.9</v>
      </c>
    </row>
    <row r="54" spans="1:14" x14ac:dyDescent="0.15">
      <c r="A54" s="248"/>
      <c r="B54" s="244"/>
      <c r="C54" s="244"/>
      <c r="D54" s="244"/>
      <c r="E54" s="244"/>
      <c r="F54" s="244"/>
      <c r="G54" s="325"/>
      <c r="H54" s="326" t="s">
        <v>511</v>
      </c>
      <c r="I54" s="327">
        <v>1365982</v>
      </c>
      <c r="J54" s="328">
        <v>42884</v>
      </c>
      <c r="K54" s="329">
        <v>6</v>
      </c>
      <c r="L54" s="330">
        <v>35210</v>
      </c>
      <c r="M54" s="331">
        <v>-14.6</v>
      </c>
      <c r="N54" s="332">
        <v>20.6</v>
      </c>
    </row>
    <row r="55" spans="1:14" x14ac:dyDescent="0.15">
      <c r="A55" s="248"/>
      <c r="B55" s="244"/>
      <c r="C55" s="244"/>
      <c r="D55" s="244"/>
      <c r="E55" s="244"/>
      <c r="F55" s="244"/>
      <c r="G55" s="310" t="s">
        <v>513</v>
      </c>
      <c r="H55" s="311"/>
      <c r="I55" s="319">
        <v>2636574</v>
      </c>
      <c r="J55" s="320">
        <v>82812</v>
      </c>
      <c r="K55" s="321">
        <v>6.9</v>
      </c>
      <c r="L55" s="322">
        <v>75709</v>
      </c>
      <c r="M55" s="323">
        <v>12.7</v>
      </c>
      <c r="N55" s="324">
        <v>-5.8</v>
      </c>
    </row>
    <row r="56" spans="1:14" x14ac:dyDescent="0.15">
      <c r="A56" s="248"/>
      <c r="B56" s="244"/>
      <c r="C56" s="244"/>
      <c r="D56" s="244"/>
      <c r="E56" s="244"/>
      <c r="F56" s="244"/>
      <c r="G56" s="325"/>
      <c r="H56" s="326" t="s">
        <v>511</v>
      </c>
      <c r="I56" s="327">
        <v>1208569</v>
      </c>
      <c r="J56" s="328">
        <v>37960</v>
      </c>
      <c r="K56" s="329">
        <v>-11.5</v>
      </c>
      <c r="L56" s="330">
        <v>35212</v>
      </c>
      <c r="M56" s="331">
        <v>0</v>
      </c>
      <c r="N56" s="332">
        <v>-11.5</v>
      </c>
    </row>
    <row r="57" spans="1:14" x14ac:dyDescent="0.15">
      <c r="A57" s="248"/>
      <c r="B57" s="244"/>
      <c r="C57" s="244"/>
      <c r="D57" s="244"/>
      <c r="E57" s="244"/>
      <c r="F57" s="244"/>
      <c r="G57" s="310" t="s">
        <v>514</v>
      </c>
      <c r="H57" s="311"/>
      <c r="I57" s="319">
        <v>3884037</v>
      </c>
      <c r="J57" s="320">
        <v>122645</v>
      </c>
      <c r="K57" s="321">
        <v>48.1</v>
      </c>
      <c r="L57" s="322">
        <v>90961</v>
      </c>
      <c r="M57" s="323">
        <v>20.100000000000001</v>
      </c>
      <c r="N57" s="324">
        <v>28</v>
      </c>
    </row>
    <row r="58" spans="1:14" x14ac:dyDescent="0.15">
      <c r="A58" s="248"/>
      <c r="B58" s="244"/>
      <c r="C58" s="244"/>
      <c r="D58" s="244"/>
      <c r="E58" s="244"/>
      <c r="F58" s="244"/>
      <c r="G58" s="325"/>
      <c r="H58" s="326" t="s">
        <v>511</v>
      </c>
      <c r="I58" s="327">
        <v>1372792</v>
      </c>
      <c r="J58" s="328">
        <v>43348</v>
      </c>
      <c r="K58" s="329">
        <v>14.2</v>
      </c>
      <c r="L58" s="330">
        <v>37720</v>
      </c>
      <c r="M58" s="331">
        <v>7.1</v>
      </c>
      <c r="N58" s="332">
        <v>7.1</v>
      </c>
    </row>
    <row r="59" spans="1:14" x14ac:dyDescent="0.15">
      <c r="A59" s="248"/>
      <c r="B59" s="244"/>
      <c r="C59" s="244"/>
      <c r="D59" s="244"/>
      <c r="E59" s="244"/>
      <c r="F59" s="244"/>
      <c r="G59" s="310" t="s">
        <v>515</v>
      </c>
      <c r="H59" s="311"/>
      <c r="I59" s="319">
        <v>2445072</v>
      </c>
      <c r="J59" s="320">
        <v>78110</v>
      </c>
      <c r="K59" s="321">
        <v>-36.299999999999997</v>
      </c>
      <c r="L59" s="322">
        <v>106614</v>
      </c>
      <c r="M59" s="323">
        <v>17.2</v>
      </c>
      <c r="N59" s="324">
        <v>-53.5</v>
      </c>
    </row>
    <row r="60" spans="1:14" x14ac:dyDescent="0.15">
      <c r="A60" s="248"/>
      <c r="B60" s="244"/>
      <c r="C60" s="244"/>
      <c r="D60" s="244"/>
      <c r="E60" s="244"/>
      <c r="F60" s="244"/>
      <c r="G60" s="325"/>
      <c r="H60" s="326" t="s">
        <v>511</v>
      </c>
      <c r="I60" s="333">
        <v>1324806</v>
      </c>
      <c r="J60" s="328">
        <v>42322</v>
      </c>
      <c r="K60" s="329">
        <v>-2.4</v>
      </c>
      <c r="L60" s="330">
        <v>45545</v>
      </c>
      <c r="M60" s="331">
        <v>20.7</v>
      </c>
      <c r="N60" s="332">
        <v>-23.1</v>
      </c>
    </row>
    <row r="61" spans="1:14" x14ac:dyDescent="0.15">
      <c r="A61" s="248"/>
      <c r="B61" s="244"/>
      <c r="C61" s="244"/>
      <c r="D61" s="244"/>
      <c r="E61" s="244"/>
      <c r="F61" s="244"/>
      <c r="G61" s="310" t="s">
        <v>516</v>
      </c>
      <c r="H61" s="334"/>
      <c r="I61" s="335">
        <v>2883279</v>
      </c>
      <c r="J61" s="336">
        <v>90734</v>
      </c>
      <c r="K61" s="337">
        <v>11.5</v>
      </c>
      <c r="L61" s="338">
        <v>85373</v>
      </c>
      <c r="M61" s="339">
        <v>7.4</v>
      </c>
      <c r="N61" s="324">
        <v>4.0999999999999996</v>
      </c>
    </row>
    <row r="62" spans="1:14" x14ac:dyDescent="0.15">
      <c r="A62" s="248"/>
      <c r="B62" s="244"/>
      <c r="C62" s="244"/>
      <c r="D62" s="244"/>
      <c r="E62" s="244"/>
      <c r="F62" s="244"/>
      <c r="G62" s="325"/>
      <c r="H62" s="326" t="s">
        <v>511</v>
      </c>
      <c r="I62" s="327">
        <v>1315034</v>
      </c>
      <c r="J62" s="328">
        <v>41395</v>
      </c>
      <c r="K62" s="329">
        <v>8</v>
      </c>
      <c r="L62" s="330">
        <v>38986</v>
      </c>
      <c r="M62" s="331">
        <v>0.6</v>
      </c>
      <c r="N62" s="332">
        <v>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13.17</v>
      </c>
      <c r="G47" s="12">
        <v>15.18</v>
      </c>
      <c r="H47" s="12">
        <v>12.59</v>
      </c>
      <c r="I47" s="12">
        <v>11.72</v>
      </c>
      <c r="J47" s="13">
        <v>11</v>
      </c>
    </row>
    <row r="48" spans="2:10" ht="57.75" customHeight="1" x14ac:dyDescent="0.15">
      <c r="B48" s="14"/>
      <c r="C48" s="1141" t="s">
        <v>4</v>
      </c>
      <c r="D48" s="1141"/>
      <c r="E48" s="1142"/>
      <c r="F48" s="15">
        <v>10.88</v>
      </c>
      <c r="G48" s="16">
        <v>4.7</v>
      </c>
      <c r="H48" s="16">
        <v>4.9000000000000004</v>
      </c>
      <c r="I48" s="16">
        <v>6.06</v>
      </c>
      <c r="J48" s="17">
        <v>4.3899999999999997</v>
      </c>
    </row>
    <row r="49" spans="2:10" ht="57.75" customHeight="1" thickBot="1" x14ac:dyDescent="0.2">
      <c r="B49" s="18"/>
      <c r="C49" s="1143" t="s">
        <v>5</v>
      </c>
      <c r="D49" s="1143"/>
      <c r="E49" s="1144"/>
      <c r="F49" s="19">
        <v>3.69</v>
      </c>
      <c r="G49" s="20" t="s">
        <v>523</v>
      </c>
      <c r="H49" s="20" t="s">
        <v>524</v>
      </c>
      <c r="I49" s="20">
        <v>2.88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526</v>
      </c>
      <c r="D34" s="1151"/>
      <c r="E34" s="1152"/>
      <c r="F34" s="32">
        <v>5.62</v>
      </c>
      <c r="G34" s="33">
        <v>5.97</v>
      </c>
      <c r="H34" s="33">
        <v>6.44</v>
      </c>
      <c r="I34" s="33">
        <v>6.61</v>
      </c>
      <c r="J34" s="34">
        <v>5.89</v>
      </c>
      <c r="K34" s="22"/>
      <c r="L34" s="22"/>
      <c r="M34" s="22"/>
      <c r="N34" s="22"/>
      <c r="O34" s="22"/>
      <c r="P34" s="22"/>
    </row>
    <row r="35" spans="1:16" ht="39" customHeight="1" x14ac:dyDescent="0.15">
      <c r="A35" s="22"/>
      <c r="B35" s="35"/>
      <c r="C35" s="1145" t="s">
        <v>527</v>
      </c>
      <c r="D35" s="1146"/>
      <c r="E35" s="1147"/>
      <c r="F35" s="36">
        <v>10.88</v>
      </c>
      <c r="G35" s="37">
        <v>4.7</v>
      </c>
      <c r="H35" s="37">
        <v>4.9000000000000004</v>
      </c>
      <c r="I35" s="37">
        <v>6.05</v>
      </c>
      <c r="J35" s="38">
        <v>4.38</v>
      </c>
      <c r="K35" s="22"/>
      <c r="L35" s="22"/>
      <c r="M35" s="22"/>
      <c r="N35" s="22"/>
      <c r="O35" s="22"/>
      <c r="P35" s="22"/>
    </row>
    <row r="36" spans="1:16" ht="39" customHeight="1" x14ac:dyDescent="0.15">
      <c r="A36" s="22"/>
      <c r="B36" s="35"/>
      <c r="C36" s="1145" t="s">
        <v>528</v>
      </c>
      <c r="D36" s="1146"/>
      <c r="E36" s="1147"/>
      <c r="F36" s="36">
        <v>0.88</v>
      </c>
      <c r="G36" s="37">
        <v>1.19</v>
      </c>
      <c r="H36" s="37">
        <v>2.27</v>
      </c>
      <c r="I36" s="37">
        <v>0.95</v>
      </c>
      <c r="J36" s="38">
        <v>0.78</v>
      </c>
      <c r="K36" s="22"/>
      <c r="L36" s="22"/>
      <c r="M36" s="22"/>
      <c r="N36" s="22"/>
      <c r="O36" s="22"/>
      <c r="P36" s="22"/>
    </row>
    <row r="37" spans="1:16" ht="39" customHeight="1" x14ac:dyDescent="0.15">
      <c r="A37" s="22"/>
      <c r="B37" s="35"/>
      <c r="C37" s="1145" t="s">
        <v>529</v>
      </c>
      <c r="D37" s="1146"/>
      <c r="E37" s="1147"/>
      <c r="F37" s="36">
        <v>0</v>
      </c>
      <c r="G37" s="37">
        <v>0.03</v>
      </c>
      <c r="H37" s="37">
        <v>0.01</v>
      </c>
      <c r="I37" s="37">
        <v>0.01</v>
      </c>
      <c r="J37" s="38">
        <v>0.01</v>
      </c>
      <c r="K37" s="22"/>
      <c r="L37" s="22"/>
      <c r="M37" s="22"/>
      <c r="N37" s="22"/>
      <c r="O37" s="22"/>
      <c r="P37" s="22"/>
    </row>
    <row r="38" spans="1:16" ht="39" customHeight="1" x14ac:dyDescent="0.15">
      <c r="A38" s="22"/>
      <c r="B38" s="35"/>
      <c r="C38" s="1145" t="s">
        <v>530</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531</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533</v>
      </c>
      <c r="D41" s="1146"/>
      <c r="E41" s="1147"/>
      <c r="F41" s="36" t="s">
        <v>480</v>
      </c>
      <c r="G41" s="37" t="s">
        <v>480</v>
      </c>
      <c r="H41" s="37" t="s">
        <v>480</v>
      </c>
      <c r="I41" s="37">
        <v>0</v>
      </c>
      <c r="J41" s="38">
        <v>0</v>
      </c>
      <c r="K41" s="22"/>
      <c r="L41" s="22"/>
      <c r="M41" s="22"/>
      <c r="N41" s="22"/>
      <c r="O41" s="22"/>
      <c r="P41" s="22"/>
    </row>
    <row r="42" spans="1:16" ht="39" customHeight="1" x14ac:dyDescent="0.15">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535</v>
      </c>
      <c r="D43" s="1149"/>
      <c r="E43" s="1150"/>
      <c r="F43" s="41">
        <v>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1348</v>
      </c>
      <c r="L45" s="60">
        <v>1322</v>
      </c>
      <c r="M45" s="60">
        <v>1212</v>
      </c>
      <c r="N45" s="60">
        <v>1173</v>
      </c>
      <c r="O45" s="61">
        <v>1169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828</v>
      </c>
      <c r="L48" s="64">
        <v>839</v>
      </c>
      <c r="M48" s="64">
        <v>892</v>
      </c>
      <c r="N48" s="64">
        <v>866</v>
      </c>
      <c r="O48" s="65">
        <v>874</v>
      </c>
      <c r="P48" s="48"/>
      <c r="Q48" s="48"/>
      <c r="R48" s="48"/>
      <c r="S48" s="48"/>
      <c r="T48" s="48"/>
      <c r="U48" s="48"/>
    </row>
    <row r="49" spans="1:21" ht="30.75" customHeight="1" x14ac:dyDescent="0.15">
      <c r="A49" s="48"/>
      <c r="B49" s="1163"/>
      <c r="C49" s="1164"/>
      <c r="D49" s="62"/>
      <c r="E49" s="1155" t="s">
        <v>16</v>
      </c>
      <c r="F49" s="1155"/>
      <c r="G49" s="1155"/>
      <c r="H49" s="1155"/>
      <c r="I49" s="1155"/>
      <c r="J49" s="1156"/>
      <c r="K49" s="63">
        <v>84</v>
      </c>
      <c r="L49" s="64">
        <v>124</v>
      </c>
      <c r="M49" s="64">
        <v>129</v>
      </c>
      <c r="N49" s="64">
        <v>109</v>
      </c>
      <c r="O49" s="65">
        <v>88</v>
      </c>
      <c r="P49" s="48"/>
      <c r="Q49" s="48"/>
      <c r="R49" s="48"/>
      <c r="S49" s="48"/>
      <c r="T49" s="48"/>
      <c r="U49" s="48"/>
    </row>
    <row r="50" spans="1:21" ht="30.75" customHeight="1" x14ac:dyDescent="0.15">
      <c r="A50" s="48"/>
      <c r="B50" s="1163"/>
      <c r="C50" s="1164"/>
      <c r="D50" s="62"/>
      <c r="E50" s="1155" t="s">
        <v>17</v>
      </c>
      <c r="F50" s="1155"/>
      <c r="G50" s="1155"/>
      <c r="H50" s="1155"/>
      <c r="I50" s="1155"/>
      <c r="J50" s="1156"/>
      <c r="K50" s="63">
        <v>94</v>
      </c>
      <c r="L50" s="64">
        <v>76</v>
      </c>
      <c r="M50" s="64">
        <v>69</v>
      </c>
      <c r="N50" s="64">
        <v>79</v>
      </c>
      <c r="O50" s="65">
        <v>77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2</v>
      </c>
      <c r="M51" s="64">
        <v>2</v>
      </c>
      <c r="N51" s="64">
        <v>0</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1135</v>
      </c>
      <c r="L52" s="64">
        <v>1149</v>
      </c>
      <c r="M52" s="64">
        <v>1176</v>
      </c>
      <c r="N52" s="64">
        <v>1262</v>
      </c>
      <c r="O52" s="65">
        <v>1273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1219</v>
      </c>
      <c r="L53" s="69">
        <v>1214</v>
      </c>
      <c r="M53" s="69">
        <v>1128</v>
      </c>
      <c r="N53" s="69">
        <v>965</v>
      </c>
      <c r="O53" s="70">
        <v>936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11909</v>
      </c>
      <c r="J41" s="83">
        <v>11521</v>
      </c>
      <c r="K41" s="83">
        <v>12268</v>
      </c>
      <c r="L41" s="83">
        <v>13501</v>
      </c>
      <c r="M41" s="84">
        <v>13969</v>
      </c>
    </row>
    <row r="42" spans="2:13" ht="27.75" customHeight="1" x14ac:dyDescent="0.15">
      <c r="B42" s="1171"/>
      <c r="C42" s="1172"/>
      <c r="D42" s="85"/>
      <c r="E42" s="1177" t="s">
        <v>26</v>
      </c>
      <c r="F42" s="1177"/>
      <c r="G42" s="1177"/>
      <c r="H42" s="1178"/>
      <c r="I42" s="86">
        <v>649</v>
      </c>
      <c r="J42" s="87">
        <v>875</v>
      </c>
      <c r="K42" s="87">
        <v>829</v>
      </c>
      <c r="L42" s="87">
        <v>2420</v>
      </c>
      <c r="M42" s="88">
        <v>3343</v>
      </c>
    </row>
    <row r="43" spans="2:13" ht="27.75" customHeight="1" x14ac:dyDescent="0.15">
      <c r="B43" s="1171"/>
      <c r="C43" s="1172"/>
      <c r="D43" s="85"/>
      <c r="E43" s="1177" t="s">
        <v>27</v>
      </c>
      <c r="F43" s="1177"/>
      <c r="G43" s="1177"/>
      <c r="H43" s="1178"/>
      <c r="I43" s="86">
        <v>13727</v>
      </c>
      <c r="J43" s="87">
        <v>13728</v>
      </c>
      <c r="K43" s="87">
        <v>13557</v>
      </c>
      <c r="L43" s="87">
        <v>13126</v>
      </c>
      <c r="M43" s="88">
        <v>13000</v>
      </c>
    </row>
    <row r="44" spans="2:13" ht="27.75" customHeight="1" x14ac:dyDescent="0.15">
      <c r="B44" s="1171"/>
      <c r="C44" s="1172"/>
      <c r="D44" s="85"/>
      <c r="E44" s="1177" t="s">
        <v>28</v>
      </c>
      <c r="F44" s="1177"/>
      <c r="G44" s="1177"/>
      <c r="H44" s="1178"/>
      <c r="I44" s="86">
        <v>281</v>
      </c>
      <c r="J44" s="87">
        <v>516</v>
      </c>
      <c r="K44" s="87">
        <v>440</v>
      </c>
      <c r="L44" s="87">
        <v>454</v>
      </c>
      <c r="M44" s="88">
        <v>658</v>
      </c>
    </row>
    <row r="45" spans="2:13" ht="27.75" customHeight="1" x14ac:dyDescent="0.15">
      <c r="B45" s="1171"/>
      <c r="C45" s="1172"/>
      <c r="D45" s="85"/>
      <c r="E45" s="1177" t="s">
        <v>29</v>
      </c>
      <c r="F45" s="1177"/>
      <c r="G45" s="1177"/>
      <c r="H45" s="1178"/>
      <c r="I45" s="86">
        <v>2644</v>
      </c>
      <c r="J45" s="87">
        <v>2602</v>
      </c>
      <c r="K45" s="87">
        <v>2609</v>
      </c>
      <c r="L45" s="87">
        <v>2378</v>
      </c>
      <c r="M45" s="88">
        <v>2281</v>
      </c>
    </row>
    <row r="46" spans="2:13" ht="27.75" customHeight="1" x14ac:dyDescent="0.15">
      <c r="B46" s="1171"/>
      <c r="C46" s="1172"/>
      <c r="D46" s="85"/>
      <c r="E46" s="1177" t="s">
        <v>30</v>
      </c>
      <c r="F46" s="1177"/>
      <c r="G46" s="1177"/>
      <c r="H46" s="1178"/>
      <c r="I46" s="86" t="s">
        <v>480</v>
      </c>
      <c r="J46" s="87" t="s">
        <v>480</v>
      </c>
      <c r="K46" s="87" t="s">
        <v>480</v>
      </c>
      <c r="L46" s="87" t="s">
        <v>480</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1950</v>
      </c>
      <c r="J49" s="87">
        <v>2000</v>
      </c>
      <c r="K49" s="87">
        <v>2069</v>
      </c>
      <c r="L49" s="87">
        <v>1896</v>
      </c>
      <c r="M49" s="88">
        <v>1594</v>
      </c>
    </row>
    <row r="50" spans="2:13" ht="27.75" customHeight="1" x14ac:dyDescent="0.15">
      <c r="B50" s="1171"/>
      <c r="C50" s="1172"/>
      <c r="D50" s="85"/>
      <c r="E50" s="1177" t="s">
        <v>35</v>
      </c>
      <c r="F50" s="1177"/>
      <c r="G50" s="1177"/>
      <c r="H50" s="1178"/>
      <c r="I50" s="86">
        <v>295</v>
      </c>
      <c r="J50" s="87">
        <v>276</v>
      </c>
      <c r="K50" s="87">
        <v>274</v>
      </c>
      <c r="L50" s="87">
        <v>235</v>
      </c>
      <c r="M50" s="88">
        <v>188</v>
      </c>
    </row>
    <row r="51" spans="2:13" ht="27.75" customHeight="1" x14ac:dyDescent="0.15">
      <c r="B51" s="1173"/>
      <c r="C51" s="1174"/>
      <c r="D51" s="85"/>
      <c r="E51" s="1177" t="s">
        <v>36</v>
      </c>
      <c r="F51" s="1177"/>
      <c r="G51" s="1177"/>
      <c r="H51" s="1178"/>
      <c r="I51" s="86">
        <v>15454</v>
      </c>
      <c r="J51" s="87">
        <v>15937</v>
      </c>
      <c r="K51" s="87">
        <v>16949</v>
      </c>
      <c r="L51" s="87">
        <v>17497</v>
      </c>
      <c r="M51" s="88">
        <v>17763</v>
      </c>
    </row>
    <row r="52" spans="2:13" ht="27.75" customHeight="1" thickBot="1" x14ac:dyDescent="0.2">
      <c r="B52" s="1181" t="s">
        <v>37</v>
      </c>
      <c r="C52" s="1182"/>
      <c r="D52" s="90"/>
      <c r="E52" s="1183" t="s">
        <v>38</v>
      </c>
      <c r="F52" s="1183"/>
      <c r="G52" s="1183"/>
      <c r="H52" s="1184"/>
      <c r="I52" s="91">
        <v>11511</v>
      </c>
      <c r="J52" s="92">
        <v>11029</v>
      </c>
      <c r="K52" s="92">
        <v>10412</v>
      </c>
      <c r="L52" s="92">
        <v>12251</v>
      </c>
      <c r="M52" s="93">
        <v>13707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92608</v>
      </c>
      <c r="E3" s="116"/>
      <c r="F3" s="117">
        <v>86381</v>
      </c>
      <c r="G3" s="118"/>
      <c r="H3" s="119"/>
    </row>
    <row r="4" spans="1:8" x14ac:dyDescent="0.15">
      <c r="A4" s="120"/>
      <c r="B4" s="121"/>
      <c r="C4" s="122"/>
      <c r="D4" s="123">
        <v>40463</v>
      </c>
      <c r="E4" s="124"/>
      <c r="F4" s="125">
        <v>41242</v>
      </c>
      <c r="G4" s="126"/>
      <c r="H4" s="127"/>
    </row>
    <row r="5" spans="1:8" x14ac:dyDescent="0.15">
      <c r="A5" s="108" t="s">
        <v>512</v>
      </c>
      <c r="B5" s="113"/>
      <c r="C5" s="114"/>
      <c r="D5" s="115">
        <v>77495</v>
      </c>
      <c r="E5" s="116"/>
      <c r="F5" s="117">
        <v>67201</v>
      </c>
      <c r="G5" s="118"/>
      <c r="H5" s="119"/>
    </row>
    <row r="6" spans="1:8" x14ac:dyDescent="0.15">
      <c r="A6" s="120"/>
      <c r="B6" s="121"/>
      <c r="C6" s="122"/>
      <c r="D6" s="123">
        <v>42884</v>
      </c>
      <c r="E6" s="124"/>
      <c r="F6" s="125">
        <v>35210</v>
      </c>
      <c r="G6" s="126"/>
      <c r="H6" s="127"/>
    </row>
    <row r="7" spans="1:8" x14ac:dyDescent="0.15">
      <c r="A7" s="108" t="s">
        <v>513</v>
      </c>
      <c r="B7" s="113"/>
      <c r="C7" s="114"/>
      <c r="D7" s="115">
        <v>82812</v>
      </c>
      <c r="E7" s="116"/>
      <c r="F7" s="117">
        <v>75709</v>
      </c>
      <c r="G7" s="118"/>
      <c r="H7" s="119"/>
    </row>
    <row r="8" spans="1:8" x14ac:dyDescent="0.15">
      <c r="A8" s="120"/>
      <c r="B8" s="121"/>
      <c r="C8" s="122"/>
      <c r="D8" s="123">
        <v>37960</v>
      </c>
      <c r="E8" s="124"/>
      <c r="F8" s="125">
        <v>35212</v>
      </c>
      <c r="G8" s="126"/>
      <c r="H8" s="127"/>
    </row>
    <row r="9" spans="1:8" x14ac:dyDescent="0.15">
      <c r="A9" s="108" t="s">
        <v>514</v>
      </c>
      <c r="B9" s="113"/>
      <c r="C9" s="114"/>
      <c r="D9" s="115">
        <v>122645</v>
      </c>
      <c r="E9" s="116"/>
      <c r="F9" s="117">
        <v>90961</v>
      </c>
      <c r="G9" s="118"/>
      <c r="H9" s="119"/>
    </row>
    <row r="10" spans="1:8" x14ac:dyDescent="0.15">
      <c r="A10" s="120"/>
      <c r="B10" s="121"/>
      <c r="C10" s="122"/>
      <c r="D10" s="123">
        <v>43348</v>
      </c>
      <c r="E10" s="124"/>
      <c r="F10" s="125">
        <v>37720</v>
      </c>
      <c r="G10" s="126"/>
      <c r="H10" s="127"/>
    </row>
    <row r="11" spans="1:8" x14ac:dyDescent="0.15">
      <c r="A11" s="108" t="s">
        <v>515</v>
      </c>
      <c r="B11" s="113"/>
      <c r="C11" s="114"/>
      <c r="D11" s="115">
        <v>78110</v>
      </c>
      <c r="E11" s="116"/>
      <c r="F11" s="117">
        <v>106614</v>
      </c>
      <c r="G11" s="118"/>
      <c r="H11" s="119"/>
    </row>
    <row r="12" spans="1:8" x14ac:dyDescent="0.15">
      <c r="A12" s="120"/>
      <c r="B12" s="121"/>
      <c r="C12" s="128"/>
      <c r="D12" s="123">
        <v>42322</v>
      </c>
      <c r="E12" s="124"/>
      <c r="F12" s="125">
        <v>45545</v>
      </c>
      <c r="G12" s="126"/>
      <c r="H12" s="127"/>
    </row>
    <row r="13" spans="1:8" x14ac:dyDescent="0.15">
      <c r="A13" s="108"/>
      <c r="B13" s="113"/>
      <c r="C13" s="129"/>
      <c r="D13" s="130">
        <v>90734</v>
      </c>
      <c r="E13" s="131"/>
      <c r="F13" s="132">
        <v>85373</v>
      </c>
      <c r="G13" s="133"/>
      <c r="H13" s="119"/>
    </row>
    <row r="14" spans="1:8" x14ac:dyDescent="0.15">
      <c r="A14" s="120"/>
      <c r="B14" s="121"/>
      <c r="C14" s="122"/>
      <c r="D14" s="123">
        <v>41395</v>
      </c>
      <c r="E14" s="124"/>
      <c r="F14" s="125">
        <v>38986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10.88</v>
      </c>
      <c r="C19" s="134">
        <f>ROUND(VALUE(SUBSTITUTE(実質収支比率等に係る経年分析!G$48,"▲","-")),2)</f>
        <v>4.7</v>
      </c>
      <c r="D19" s="134">
        <f>ROUND(VALUE(SUBSTITUTE(実質収支比率等に係る経年分析!H$48,"▲","-")),2)</f>
        <v>4.9000000000000004</v>
      </c>
      <c r="E19" s="134">
        <f>ROUND(VALUE(SUBSTITUTE(実質収支比率等に係る経年分析!I$48,"▲","-")),2)</f>
        <v>6.06</v>
      </c>
      <c r="F19" s="134">
        <f>ROUND(VALUE(SUBSTITUTE(実質収支比率等に係る経年分析!J$48,"▲","-")),2)</f>
        <v>4.3899999999999997</v>
      </c>
    </row>
    <row r="20" spans="1:11" x14ac:dyDescent="0.15">
      <c r="A20" s="134" t="s">
        <v>43</v>
      </c>
      <c r="B20" s="134">
        <f>ROUND(VALUE(SUBSTITUTE(実質収支比率等に係る経年分析!F$47,"▲","-")),2)</f>
        <v>13.17</v>
      </c>
      <c r="C20" s="134">
        <f>ROUND(VALUE(SUBSTITUTE(実質収支比率等に係る経年分析!G$47,"▲","-")),2)</f>
        <v>15.18</v>
      </c>
      <c r="D20" s="134">
        <f>ROUND(VALUE(SUBSTITUTE(実質収支比率等に係る経年分析!H$47,"▲","-")),2)</f>
        <v>12.59</v>
      </c>
      <c r="E20" s="134">
        <f>ROUND(VALUE(SUBSTITUTE(実質収支比率等に係る経年分析!I$47,"▲","-")),2)</f>
        <v>11.72</v>
      </c>
      <c r="F20" s="134">
        <f>ROUND(VALUE(SUBSTITUTE(実質収支比率等に係る経年分析!J$47,"▲","-")),2)</f>
        <v>11</v>
      </c>
    </row>
    <row r="21" spans="1:11" x14ac:dyDescent="0.15">
      <c r="A21" s="134" t="s">
        <v>44</v>
      </c>
      <c r="B21" s="134">
        <f>IF(ISNUMBER(VALUE(SUBSTITUTE(実質収支比率等に係る経年分析!F$49,"▲","-"))),ROUND(VALUE(SUBSTITUTE(実質収支比率等に係る経年分析!F$49,"▲","-")),2),NA())</f>
        <v>3.69</v>
      </c>
      <c r="C21" s="134">
        <f>IF(ISNUMBER(VALUE(SUBSTITUTE(実質収支比率等に係る経年分析!G$49,"▲","-"))),ROUND(VALUE(SUBSTITUTE(実質収支比率等に係る経年分析!G$49,"▲","-")),2),NA())</f>
        <v>-0.1</v>
      </c>
      <c r="D21" s="134">
        <f>IF(ISNUMBER(VALUE(SUBSTITUTE(実質収支比率等に係る経年分析!H$49,"▲","-"))),ROUND(VALUE(SUBSTITUTE(実質収支比率等に係る経年分析!H$49,"▲","-")),2),NA())</f>
        <v>-2.23</v>
      </c>
      <c r="E21" s="134">
        <f>IF(ISNUMBER(VALUE(SUBSTITUTE(実質収支比率等に係る経年分析!I$49,"▲","-"))),ROUND(VALUE(SUBSTITUTE(実質収支比率等に係る経年分析!I$49,"▲","-")),2),NA())</f>
        <v>2.88</v>
      </c>
      <c r="F21" s="134">
        <f>IF(ISNUMBER(VALUE(SUBSTITUTE(実質収支比率等に係る経年分析!J$49,"▲","-"))),ROUND(VALUE(SUBSTITUTE(実質収支比率等に係る経年分析!J$49,"▲","-")),2),NA())</f>
        <v>-1.99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東部産業団地事業特別会計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公共用地先行取得事業特別会計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1135</v>
      </c>
      <c r="E42" s="136"/>
      <c r="F42" s="136"/>
      <c r="G42" s="136">
        <f>'実質公債費比率（分子）の構造'!L$52</f>
        <v>1149</v>
      </c>
      <c r="H42" s="136"/>
      <c r="I42" s="136"/>
      <c r="J42" s="136">
        <f>'実質公債費比率（分子）の構造'!M$52</f>
        <v>1176</v>
      </c>
      <c r="K42" s="136"/>
      <c r="L42" s="136"/>
      <c r="M42" s="136">
        <f>'実質公債費比率（分子）の構造'!N$52</f>
        <v>1262</v>
      </c>
      <c r="N42" s="136"/>
      <c r="O42" s="136"/>
      <c r="P42" s="136">
        <f>'実質公債費比率（分子）の構造'!O$52</f>
        <v>1273</v>
      </c>
    </row>
    <row r="43" spans="1:16" x14ac:dyDescent="0.15">
      <c r="A43" s="136" t="s">
        <v>52</v>
      </c>
      <c r="B43" s="136">
        <f>'実質公債費比率（分子）の構造'!K$51</f>
        <v>0</v>
      </c>
      <c r="C43" s="136"/>
      <c r="D43" s="136"/>
      <c r="E43" s="136">
        <f>'実質公債費比率（分子）の構造'!L$51</f>
        <v>2</v>
      </c>
      <c r="F43" s="136"/>
      <c r="G43" s="136"/>
      <c r="H43" s="136">
        <f>'実質公債費比率（分子）の構造'!M$51</f>
        <v>2</v>
      </c>
      <c r="I43" s="136"/>
      <c r="J43" s="136"/>
      <c r="K43" s="136">
        <f>'実質公債費比率（分子）の構造'!N$51</f>
        <v>0</v>
      </c>
      <c r="L43" s="136"/>
      <c r="M43" s="136"/>
      <c r="N43" s="136">
        <f>'実質公債費比率（分子）の構造'!O$51</f>
        <v>1</v>
      </c>
      <c r="O43" s="136"/>
      <c r="P43" s="136"/>
    </row>
    <row r="44" spans="1:16" x14ac:dyDescent="0.15">
      <c r="A44" s="136" t="s">
        <v>53</v>
      </c>
      <c r="B44" s="136">
        <f>'実質公債費比率（分子）の構造'!K$50</f>
        <v>94</v>
      </c>
      <c r="C44" s="136"/>
      <c r="D44" s="136"/>
      <c r="E44" s="136">
        <f>'実質公債費比率（分子）の構造'!L$50</f>
        <v>76</v>
      </c>
      <c r="F44" s="136"/>
      <c r="G44" s="136"/>
      <c r="H44" s="136">
        <f>'実質公債費比率（分子）の構造'!M$50</f>
        <v>69</v>
      </c>
      <c r="I44" s="136"/>
      <c r="J44" s="136"/>
      <c r="K44" s="136">
        <f>'実質公債費比率（分子）の構造'!N$50</f>
        <v>79</v>
      </c>
      <c r="L44" s="136"/>
      <c r="M44" s="136"/>
      <c r="N44" s="136">
        <f>'実質公債費比率（分子）の構造'!O$50</f>
        <v>77</v>
      </c>
      <c r="O44" s="136"/>
      <c r="P44" s="136"/>
    </row>
    <row r="45" spans="1:16" x14ac:dyDescent="0.15">
      <c r="A45" s="136" t="s">
        <v>54</v>
      </c>
      <c r="B45" s="136">
        <f>'実質公債費比率（分子）の構造'!K$49</f>
        <v>84</v>
      </c>
      <c r="C45" s="136"/>
      <c r="D45" s="136"/>
      <c r="E45" s="136">
        <f>'実質公債費比率（分子）の構造'!L$49</f>
        <v>124</v>
      </c>
      <c r="F45" s="136"/>
      <c r="G45" s="136"/>
      <c r="H45" s="136">
        <f>'実質公債費比率（分子）の構造'!M$49</f>
        <v>129</v>
      </c>
      <c r="I45" s="136"/>
      <c r="J45" s="136"/>
      <c r="K45" s="136">
        <f>'実質公債費比率（分子）の構造'!N$49</f>
        <v>109</v>
      </c>
      <c r="L45" s="136"/>
      <c r="M45" s="136"/>
      <c r="N45" s="136">
        <f>'実質公債費比率（分子）の構造'!O$49</f>
        <v>88</v>
      </c>
      <c r="O45" s="136"/>
      <c r="P45" s="136"/>
    </row>
    <row r="46" spans="1:16" x14ac:dyDescent="0.15">
      <c r="A46" s="136" t="s">
        <v>55</v>
      </c>
      <c r="B46" s="136">
        <f>'実質公債費比率（分子）の構造'!K$48</f>
        <v>828</v>
      </c>
      <c r="C46" s="136"/>
      <c r="D46" s="136"/>
      <c r="E46" s="136">
        <f>'実質公債費比率（分子）の構造'!L$48</f>
        <v>839</v>
      </c>
      <c r="F46" s="136"/>
      <c r="G46" s="136"/>
      <c r="H46" s="136">
        <f>'実質公債費比率（分子）の構造'!M$48</f>
        <v>892</v>
      </c>
      <c r="I46" s="136"/>
      <c r="J46" s="136"/>
      <c r="K46" s="136">
        <f>'実質公債費比率（分子）の構造'!N$48</f>
        <v>866</v>
      </c>
      <c r="L46" s="136"/>
      <c r="M46" s="136"/>
      <c r="N46" s="136">
        <f>'実質公債費比率（分子）の構造'!O$48</f>
        <v>874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1348</v>
      </c>
      <c r="C49" s="136"/>
      <c r="D49" s="136"/>
      <c r="E49" s="136">
        <f>'実質公債費比率（分子）の構造'!L$45</f>
        <v>1322</v>
      </c>
      <c r="F49" s="136"/>
      <c r="G49" s="136"/>
      <c r="H49" s="136">
        <f>'実質公債費比率（分子）の構造'!M$45</f>
        <v>1212</v>
      </c>
      <c r="I49" s="136"/>
      <c r="J49" s="136"/>
      <c r="K49" s="136">
        <f>'実質公債費比率（分子）の構造'!N$45</f>
        <v>1173</v>
      </c>
      <c r="L49" s="136"/>
      <c r="M49" s="136"/>
      <c r="N49" s="136">
        <f>'実質公債費比率（分子）の構造'!O$45</f>
        <v>1169</v>
      </c>
      <c r="O49" s="136"/>
      <c r="P49" s="136"/>
    </row>
    <row r="50" spans="1:16" x14ac:dyDescent="0.15">
      <c r="A50" s="136" t="s">
        <v>59</v>
      </c>
      <c r="B50" s="136" t="e">
        <f>NA()</f>
        <v>#N/A</v>
      </c>
      <c r="C50" s="136">
        <f>IF(ISNUMBER('実質公債費比率（分子）の構造'!K$53),'実質公債費比率（分子）の構造'!K$53,NA())</f>
        <v>1219</v>
      </c>
      <c r="D50" s="136" t="e">
        <f>NA()</f>
        <v>#N/A</v>
      </c>
      <c r="E50" s="136" t="e">
        <f>NA()</f>
        <v>#N/A</v>
      </c>
      <c r="F50" s="136">
        <f>IF(ISNUMBER('実質公債費比率（分子）の構造'!L$53),'実質公債費比率（分子）の構造'!L$53,NA())</f>
        <v>1214</v>
      </c>
      <c r="G50" s="136" t="e">
        <f>NA()</f>
        <v>#N/A</v>
      </c>
      <c r="H50" s="136" t="e">
        <f>NA()</f>
        <v>#N/A</v>
      </c>
      <c r="I50" s="136">
        <f>IF(ISNUMBER('実質公債費比率（分子）の構造'!M$53),'実質公債費比率（分子）の構造'!M$53,NA())</f>
        <v>1128</v>
      </c>
      <c r="J50" s="136" t="e">
        <f>NA()</f>
        <v>#N/A</v>
      </c>
      <c r="K50" s="136" t="e">
        <f>NA()</f>
        <v>#N/A</v>
      </c>
      <c r="L50" s="136">
        <f>IF(ISNUMBER('実質公債費比率（分子）の構造'!N$53),'実質公債費比率（分子）の構造'!N$53,NA())</f>
        <v>965</v>
      </c>
      <c r="M50" s="136" t="e">
        <f>NA()</f>
        <v>#N/A</v>
      </c>
      <c r="N50" s="136" t="e">
        <f>NA()</f>
        <v>#N/A</v>
      </c>
      <c r="O50" s="136">
        <f>IF(ISNUMBER('実質公債費比率（分子）の構造'!O$53),'実質公債費比率（分子）の構造'!O$53,NA())</f>
        <v>936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15454</v>
      </c>
      <c r="E56" s="135"/>
      <c r="F56" s="135"/>
      <c r="G56" s="135">
        <f>'将来負担比率（分子）の構造'!J$51</f>
        <v>15937</v>
      </c>
      <c r="H56" s="135"/>
      <c r="I56" s="135"/>
      <c r="J56" s="135">
        <f>'将来負担比率（分子）の構造'!K$51</f>
        <v>16949</v>
      </c>
      <c r="K56" s="135"/>
      <c r="L56" s="135"/>
      <c r="M56" s="135">
        <f>'将来負担比率（分子）の構造'!L$51</f>
        <v>17497</v>
      </c>
      <c r="N56" s="135"/>
      <c r="O56" s="135"/>
      <c r="P56" s="135">
        <f>'将来負担比率（分子）の構造'!M$51</f>
        <v>17763</v>
      </c>
    </row>
    <row r="57" spans="1:16" x14ac:dyDescent="0.15">
      <c r="A57" s="135" t="s">
        <v>35</v>
      </c>
      <c r="B57" s="135"/>
      <c r="C57" s="135"/>
      <c r="D57" s="135">
        <f>'将来負担比率（分子）の構造'!I$50</f>
        <v>295</v>
      </c>
      <c r="E57" s="135"/>
      <c r="F57" s="135"/>
      <c r="G57" s="135">
        <f>'将来負担比率（分子）の構造'!J$50</f>
        <v>276</v>
      </c>
      <c r="H57" s="135"/>
      <c r="I57" s="135"/>
      <c r="J57" s="135">
        <f>'将来負担比率（分子）の構造'!K$50</f>
        <v>274</v>
      </c>
      <c r="K57" s="135"/>
      <c r="L57" s="135"/>
      <c r="M57" s="135">
        <f>'将来負担比率（分子）の構造'!L$50</f>
        <v>235</v>
      </c>
      <c r="N57" s="135"/>
      <c r="O57" s="135"/>
      <c r="P57" s="135">
        <f>'将来負担比率（分子）の構造'!M$50</f>
        <v>188</v>
      </c>
    </row>
    <row r="58" spans="1:16" x14ac:dyDescent="0.15">
      <c r="A58" s="135" t="s">
        <v>34</v>
      </c>
      <c r="B58" s="135"/>
      <c r="C58" s="135"/>
      <c r="D58" s="135">
        <f>'将来負担比率（分子）の構造'!I$49</f>
        <v>1950</v>
      </c>
      <c r="E58" s="135"/>
      <c r="F58" s="135"/>
      <c r="G58" s="135">
        <f>'将来負担比率（分子）の構造'!J$49</f>
        <v>2000</v>
      </c>
      <c r="H58" s="135"/>
      <c r="I58" s="135"/>
      <c r="J58" s="135">
        <f>'将来負担比率（分子）の構造'!K$49</f>
        <v>2069</v>
      </c>
      <c r="K58" s="135"/>
      <c r="L58" s="135"/>
      <c r="M58" s="135">
        <f>'将来負担比率（分子）の構造'!L$49</f>
        <v>1896</v>
      </c>
      <c r="N58" s="135"/>
      <c r="O58" s="135"/>
      <c r="P58" s="135">
        <f>'将来負担比率（分子）の構造'!M$49</f>
        <v>1594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2644</v>
      </c>
      <c r="C62" s="135"/>
      <c r="D62" s="135"/>
      <c r="E62" s="135">
        <f>'将来負担比率（分子）の構造'!J$45</f>
        <v>2602</v>
      </c>
      <c r="F62" s="135"/>
      <c r="G62" s="135"/>
      <c r="H62" s="135">
        <f>'将来負担比率（分子）の構造'!K$45</f>
        <v>2609</v>
      </c>
      <c r="I62" s="135"/>
      <c r="J62" s="135"/>
      <c r="K62" s="135">
        <f>'将来負担比率（分子）の構造'!L$45</f>
        <v>2378</v>
      </c>
      <c r="L62" s="135"/>
      <c r="M62" s="135"/>
      <c r="N62" s="135">
        <f>'将来負担比率（分子）の構造'!M$45</f>
        <v>2281</v>
      </c>
      <c r="O62" s="135"/>
      <c r="P62" s="135"/>
    </row>
    <row r="63" spans="1:16" x14ac:dyDescent="0.15">
      <c r="A63" s="135" t="s">
        <v>28</v>
      </c>
      <c r="B63" s="135">
        <f>'将来負担比率（分子）の構造'!I$44</f>
        <v>281</v>
      </c>
      <c r="C63" s="135"/>
      <c r="D63" s="135"/>
      <c r="E63" s="135">
        <f>'将来負担比率（分子）の構造'!J$44</f>
        <v>516</v>
      </c>
      <c r="F63" s="135"/>
      <c r="G63" s="135"/>
      <c r="H63" s="135">
        <f>'将来負担比率（分子）の構造'!K$44</f>
        <v>440</v>
      </c>
      <c r="I63" s="135"/>
      <c r="J63" s="135"/>
      <c r="K63" s="135">
        <f>'将来負担比率（分子）の構造'!L$44</f>
        <v>454</v>
      </c>
      <c r="L63" s="135"/>
      <c r="M63" s="135"/>
      <c r="N63" s="135">
        <f>'将来負担比率（分子）の構造'!M$44</f>
        <v>658</v>
      </c>
      <c r="O63" s="135"/>
      <c r="P63" s="135"/>
    </row>
    <row r="64" spans="1:16" x14ac:dyDescent="0.15">
      <c r="A64" s="135" t="s">
        <v>27</v>
      </c>
      <c r="B64" s="135">
        <f>'将来負担比率（分子）の構造'!I$43</f>
        <v>13727</v>
      </c>
      <c r="C64" s="135"/>
      <c r="D64" s="135"/>
      <c r="E64" s="135">
        <f>'将来負担比率（分子）の構造'!J$43</f>
        <v>13728</v>
      </c>
      <c r="F64" s="135"/>
      <c r="G64" s="135"/>
      <c r="H64" s="135">
        <f>'将来負担比率（分子）の構造'!K$43</f>
        <v>13557</v>
      </c>
      <c r="I64" s="135"/>
      <c r="J64" s="135"/>
      <c r="K64" s="135">
        <f>'将来負担比率（分子）の構造'!L$43</f>
        <v>13126</v>
      </c>
      <c r="L64" s="135"/>
      <c r="M64" s="135"/>
      <c r="N64" s="135">
        <f>'将来負担比率（分子）の構造'!M$43</f>
        <v>13000</v>
      </c>
      <c r="O64" s="135"/>
      <c r="P64" s="135"/>
    </row>
    <row r="65" spans="1:16" x14ac:dyDescent="0.15">
      <c r="A65" s="135" t="s">
        <v>26</v>
      </c>
      <c r="B65" s="135">
        <f>'将来負担比率（分子）の構造'!I$42</f>
        <v>649</v>
      </c>
      <c r="C65" s="135"/>
      <c r="D65" s="135"/>
      <c r="E65" s="135">
        <f>'将来負担比率（分子）の構造'!J$42</f>
        <v>875</v>
      </c>
      <c r="F65" s="135"/>
      <c r="G65" s="135"/>
      <c r="H65" s="135">
        <f>'将来負担比率（分子）の構造'!K$42</f>
        <v>829</v>
      </c>
      <c r="I65" s="135"/>
      <c r="J65" s="135"/>
      <c r="K65" s="135">
        <f>'将来負担比率（分子）の構造'!L$42</f>
        <v>2420</v>
      </c>
      <c r="L65" s="135"/>
      <c r="M65" s="135"/>
      <c r="N65" s="135">
        <f>'将来負担比率（分子）の構造'!M$42</f>
        <v>3343</v>
      </c>
      <c r="O65" s="135"/>
      <c r="P65" s="135"/>
    </row>
    <row r="66" spans="1:16" x14ac:dyDescent="0.15">
      <c r="A66" s="135" t="s">
        <v>25</v>
      </c>
      <c r="B66" s="135">
        <f>'将来負担比率（分子）の構造'!I$41</f>
        <v>11909</v>
      </c>
      <c r="C66" s="135"/>
      <c r="D66" s="135"/>
      <c r="E66" s="135">
        <f>'将来負担比率（分子）の構造'!J$41</f>
        <v>11521</v>
      </c>
      <c r="F66" s="135"/>
      <c r="G66" s="135"/>
      <c r="H66" s="135">
        <f>'将来負担比率（分子）の構造'!K$41</f>
        <v>12268</v>
      </c>
      <c r="I66" s="135"/>
      <c r="J66" s="135"/>
      <c r="K66" s="135">
        <f>'将来負担比率（分子）の構造'!L$41</f>
        <v>13501</v>
      </c>
      <c r="L66" s="135"/>
      <c r="M66" s="135"/>
      <c r="N66" s="135">
        <f>'将来負担比率（分子）の構造'!M$41</f>
        <v>13969</v>
      </c>
      <c r="O66" s="135"/>
      <c r="P66" s="135"/>
    </row>
    <row r="67" spans="1:16" x14ac:dyDescent="0.15">
      <c r="A67" s="135" t="s">
        <v>63</v>
      </c>
      <c r="B67" s="135" t="e">
        <f>NA()</f>
        <v>#N/A</v>
      </c>
      <c r="C67" s="135">
        <f>IF(ISNUMBER('将来負担比率（分子）の構造'!I$52), IF('将来負担比率（分子）の構造'!I$52 &lt; 0, 0, '将来負担比率（分子）の構造'!I$52), NA())</f>
        <v>11511</v>
      </c>
      <c r="D67" s="135" t="e">
        <f>NA()</f>
        <v>#N/A</v>
      </c>
      <c r="E67" s="135" t="e">
        <f>NA()</f>
        <v>#N/A</v>
      </c>
      <c r="F67" s="135">
        <f>IF(ISNUMBER('将来負担比率（分子）の構造'!J$52), IF('将来負担比率（分子）の構造'!J$52 &lt; 0, 0, '将来負担比率（分子）の構造'!J$52), NA())</f>
        <v>11029</v>
      </c>
      <c r="G67" s="135" t="e">
        <f>NA()</f>
        <v>#N/A</v>
      </c>
      <c r="H67" s="135" t="e">
        <f>NA()</f>
        <v>#N/A</v>
      </c>
      <c r="I67" s="135">
        <f>IF(ISNUMBER('将来負担比率（分子）の構造'!K$52), IF('将来負担比率（分子）の構造'!K$52 &lt; 0, 0, '将来負担比率（分子）の構造'!K$52), NA())</f>
        <v>10412</v>
      </c>
      <c r="J67" s="135" t="e">
        <f>NA()</f>
        <v>#N/A</v>
      </c>
      <c r="K67" s="135" t="e">
        <f>NA()</f>
        <v>#N/A</v>
      </c>
      <c r="L67" s="135">
        <f>IF(ISNUMBER('将来負担比率（分子）の構造'!L$52), IF('将来負担比率（分子）の構造'!L$52 &lt; 0, 0, '将来負担比率（分子）の構造'!L$52), NA())</f>
        <v>12251</v>
      </c>
      <c r="M67" s="135" t="e">
        <f>NA()</f>
        <v>#N/A</v>
      </c>
      <c r="N67" s="135" t="e">
        <f>NA()</f>
        <v>#N/A</v>
      </c>
      <c r="O67" s="135">
        <f>IF(ISNUMBER('将来負担比率（分子）の構造'!M$52), IF('将来負担比率（分子）の構造'!M$52 &lt; 0, 0, '将来負担比率（分子）の構造'!M$52), NA())</f>
        <v>13707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2016-04-22T07:18:20Z</cp:lastPrinted>
  <dcterms:created xsi:type="dcterms:W3CDTF">2016-02-15T01:16:03Z</dcterms:created>
  <dcterms:modified xsi:type="dcterms:W3CDTF">2016-04-22T07:19:41Z</dcterms:modified>
  <cp:category/>
</cp:coreProperties>
</file>