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610" windowHeight="11640" tabRatio="82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P88" i="11"/>
  <c r="AF88" i="11"/>
  <c r="AU63" i="11"/>
  <c r="AP6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C37" i="9"/>
  <c r="BE36" i="9"/>
  <c r="AM36" i="9"/>
  <c r="C36" i="9"/>
  <c r="BW35" i="9"/>
  <c r="BW36" i="9" s="1"/>
  <c r="BW37" i="9" s="1"/>
  <c r="BE35" i="9"/>
  <c r="BW34" i="9"/>
  <c r="C34" i="9"/>
  <c r="CO34" i="9" l="1"/>
  <c r="CO35" i="9" s="1"/>
  <c r="CO36" i="9" s="1"/>
  <c r="CO37"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<sst xmlns="http://schemas.openxmlformats.org/spreadsheetml/2006/main" count="966" uniqueCount="549">
  <si>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</si>
  <si>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</si>
  <si>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</si>
  <si>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</si>
  <si>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</si>
  <si>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</si>
  <si>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</si>
  <si>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</si>
  <si>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</si>
  <si>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</si>
  <si>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</si>
  <si>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</si>
  <si>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</si>
  <si>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</si>
  <si>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</si>
  <si>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</si>
  <si>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</si>
  <si>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</si>
  <si>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</si>
  <si>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</si>
  <si>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</si>
  <si>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</si>
  <si>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</si>
  <si>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</si>
  <si>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</si>
  <si>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</si>
  <si>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</si>
  <si>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</si>
  <si>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</si>
  <si>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</si>
  <si>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</si>
  <si>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</si>
  <si>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</si>
  <si>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</si>
  <si>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</si>
  <si>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</si>
  <si>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</si>
  <si>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</si>
  <si>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</si>
  <si>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</si>
  <si>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</si>
  <si>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</si>
  <si>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</si>
  <si>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</si>
  <si>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</si>
  <si>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</si>
  <si>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</si>
  <si>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</si>
  <si>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</si>
  <si>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</si>
  <si>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</si>
  <si>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</si>
  <si>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</si>
  <si>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</si>
  <si>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</si>
  <si>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</si>
  <si>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</si>
  <si>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</si>
  <si>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</si>
  <si>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</si>
  <si>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</si>
  <si>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</si>
  <si>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</si>
  <si>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</si>
  <si>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</si>
  <si>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</si>
  <si>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</si>
  <si>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</si>
  <si>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</si>
  <si>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</si>
  <si>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</si>
  <si>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</si>
  <si>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</si>
  <si>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</si>
  <si>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</si>
  <si>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</si>
  <si>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</si>
  <si>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</si>
  <si>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</si>
  <si>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</si>
  <si>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</si>
  <si>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</si>
  <si>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</si>
  <si>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</si>
  <si>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</si>
  <si>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</si>
  <si>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</si>
  <si>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</si>
  <si>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</si>
  <si>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</si>
  <si>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</si>
  <si>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</si>
  <si>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</si>
  <si>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</si>
  <si>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</si>
  <si>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</si>
  <si>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</si>
  <si>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</si>
  <si>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</si>
  <si>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</si>
  <si>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</si>
  <si>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</si>
  <si>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</si>
  <si>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</si>
  <si>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</si>
  <si>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</si>
  <si>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</si>
  <si>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</si>
  <si>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</si>
  <si>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</si>
  <si>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</si>
  <si>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</si>
  <si>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</si>
  <si>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</si>
  <si>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</si>
  <si>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</si>
  <si>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</si>
  <si>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</si>
  <si>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</si>
  <si>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</si>
  <si>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</si>
  <si>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</si>
  <si>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</si>
  <si>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</si>
  <si>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</si>
  <si>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</si>
  <si>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</si>
  <si>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</si>
  <si>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</si>
  <si>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</si>
  <si>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</si>
  <si>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</si>
  <si>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</si>
  <si>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</si>
  <si>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</si>
  <si>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</si>
  <si>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</si>
  <si>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</si>
  <si>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</si>
  <si>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</si>
  <si>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</si>
  <si>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</si>
  <si>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</si>
  <si>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</si>
  <si>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</si>
  <si>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</si>
  <si>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</si>
  <si>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</si>
  <si>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</si>
  <si>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</si>
  <si>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</si>
  <si>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</si>
  <si>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</si>
  <si>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</si>
  <si>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</si>
  <si>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</si>
  <si>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</si>
  <si>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</si>
  <si>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</si>
  <si>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</si>
  <si>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</si>
  <si>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</si>
  <si>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</si>
  <si>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</si>
  <si>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</si>
  <si>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</si>
  <si>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</si>
  <si>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</si>
  <si>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</si>
  <si>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</si>
  <si>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</si>
  <si>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</si>
  <si>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</si>
  <si>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</si>
  <si>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</si>
  <si>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</si>
  <si>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</si>
  <si>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</si>
  <si>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</si>
  <si>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</si>
  <si>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</si>
  <si>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</si>
  <si>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</si>
  <si>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</si>
  <si>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</si>
  <si>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</si>
  <si>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</si>
  <si>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</si>
  <si>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</si>
  <si>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</si>
  <si>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</si>
  <si>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</si>
  <si>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</si>
  <si>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</si>
  <si>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</si>
  <si>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</si>
  <si>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</si>
  <si>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</si>
  <si>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</si>
  <si>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</si>
  <si>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</si>
  <si>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</si>
  <si>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</si>
  <si>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</si>
  <si>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</si>
  <si>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</si>
  <si>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</si>
  <si>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</si>
  <si>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</si>
  <si>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</si>
  <si>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</si>
  <si>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</si>
  <si>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</si>
  <si>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</si>
  <si>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</si>
  <si>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</si>
  <si>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</si>
  <si>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</si>
  <si>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</si>
  <si>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</si>
  <si>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</si>
  <si>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</si>
  <si>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</si>
  <si>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</si>
  <si>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</si>
  <si>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</si>
  <si>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</si>
  <si>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</si>
  <si>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</si>
  <si>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</si>
  <si>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</si>
  <si>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</si>
  <si>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</si>
  <si>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</si>
  <si>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</si>
  <si>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</si>
  <si>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</si>
  <si>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</si>
  <si>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</si>
  <si>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</si>
  <si>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</si>
  <si>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</si>
  <si>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</si>
  <si>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</si>
  <si>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</si>
  <si>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</si>
  <si>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</si>
  <si>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</si>
  <si>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</si>
  <si>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</si>
  <si>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</si>
  <si>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</si>
  <si>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</si>
  <si>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</si>
  <si>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</si>
  <si>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</si>
  <si>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</si>
  <si>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</si>
  <si>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</si>
  <si>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</si>
  <si>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</si>
  <si>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</si>
  <si>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</si>
  <si>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</si>
  <si>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</si>
  <si>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</si>
  <si>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</si>
  <si>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</si>
  <si>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</si>
  <si>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</si>
  <si>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</si>
  <si>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</si>
  <si>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</si>
  <si>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</si>
  <si>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</si>
  <si>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</si>
  <si>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</si>
  <si>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</si>
  <si>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</si>
  <si>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</si>
  <si>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</si>
  <si>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</si>
  <si>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</si>
  <si>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</si>
  <si>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</si>
  <si>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</si>
  <si>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</si>
  <si>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</si>
  <si>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</si>
  <si>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</si>
  <si>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</si>
  <si>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</si>
  <si>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</si>
  <si>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</si>
  <si>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</si>
  <si>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</si>
  <si>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</si>
  <si>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</si>
  <si>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</si>
  <si>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</si>
  <si>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</si>
  <si>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</si>
  <si>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</si>
  <si>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</si>
  <si>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</si>
  <si>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</si>
  <si>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</si>
  <si>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</si>
  <si>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</si>
  <si>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</si>
  <si>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</si>
  <si>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</si>
  <si>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</si>
  <si>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</si>
  <si>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</si>
  <si>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</si>
  <si>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</si>
  <si>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</si>
  <si>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</si>
  <si>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</si>
  <si>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</si>
  <si>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</si>
  <si>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</si>
  <si>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</si>
  <si>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</si>
  <si>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</si>
  <si>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</si>
  <si>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</si>
  <si>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</si>
  <si>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</si>
  <si>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</si>
  <si>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</si>
  <si>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</si>
  <si>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</si>
  <si>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</si>
  <si>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</si>
  <si>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</si>
  <si>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</si>
  <si>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</si>
  <si>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</si>
  <si>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</si>
  <si>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</si>
  <si>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</si>
  <si>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</si>
  <si>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</si>
  <si>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</si>
  <si>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</si>
  <si>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</si>
  <si>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</si>
  <si>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</si>
  <si>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</si>
  <si>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</si>
  <si>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</si>
  <si>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</si>
  <si>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</si>
  <si>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</si>
  <si>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</si>
  <si>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</si>
  <si>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</si>
  <si>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</si>
  <si>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</si>
  <si>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</si>
  <si>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</si>
  <si>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</si>
  <si>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</si>
  <si>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</si>
  <si>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</si>
  <si>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</si>
  <si>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</si>
  <si>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</si>
  <si>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</si>
  <si>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</si>
  <si>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</si>
  <si>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</si>
  <si>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</si>
  <si>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</si>
  <si>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</si>
  <si>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</si>
  <si>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</si>
  <si>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</si>
  <si>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</si>
  <si>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</si>
  <si>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</si>
  <si>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</si>
  <si>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</si>
  <si>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</si>
  <si>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</si>
  <si>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</si>
  <si>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</si>
  <si>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</si>
  <si>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</si>
  <si>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</si>
  <si>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</si>
  <si>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</si>
  <si>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</si>
  <si>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</si>
  <si>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</si>
  <si>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</si>
  <si>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</si>
  <si>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</si>
  <si>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</si>
  <si>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</si>
  <si>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</si>
  <si>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</si>
  <si>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</si>
  <si>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</si>
  <si>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</si>
  <si>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</si>
  <si>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</si>
  <si>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</si>
  <si>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</si>
  <si>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</si>
  <si>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</si>
  <si>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</si>
  <si>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</si>
  <si>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</si>
  <si>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</si>
  <si>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</si>
  <si>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</si>
  <si>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</si>
  <si>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</si>
  <si>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</si>
  <si>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</si>
  <si>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</si>
  <si>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</si>
  <si>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</si>
  <si>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</si>
  <si>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</si>
  <si>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</si>
  <si>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</si>
  <si>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</si>
  <si>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</si>
  <si>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</si>
  <si>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</si>
  <si>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</si>
  <si>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</si>
  <si>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</si>
  <si>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</si>
  <si>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</si>
  <si>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</si>
  <si>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</si>
  <si>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</si>
  <si>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</si>
  <si>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</si>
  <si>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</si>
  <si>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氷見市下水道特別会計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</si>
  <si>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</si>
  <si>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</si>
  <si>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氷見市病院事業会計</t>
    <phoneticPr fontId="5"/>
  </si>
  <si>
    <t>(Ｆ)</t>
    <phoneticPr fontId="5"/>
  </si>
  <si>
    <t>氷見市水道事業会計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</si>
  <si>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</si>
  <si>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</si>
  <si>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</si>
  <si>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</si>
  <si>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</si>
  <si>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</si>
  <si>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</si>
  <si>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</si>
  <si>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</si>
  <si>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</si>
  <si>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</si>
  <si>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</si>
  <si>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</si>
  <si>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</si>
  <si>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</si>
  <si>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</si>
  <si>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</si>
  <si>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</si>
  <si>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</si>
  <si>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</si>
  <si>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</si>
  <si>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</si>
  <si>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</si>
  <si>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</si>
  <si>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</si>
  <si>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</si>
  <si>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</si>
  <si>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</si>
  <si>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</si>
  <si>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</si>
  <si>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</si>
  <si>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</si>
  <si>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</si>
  <si>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</si>
  <si>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</si>
  <si>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</si>
  <si>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</si>
  <si>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</si>
  <si>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</si>
  <si>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</si>
  <si>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</si>
  <si>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</si>
  <si>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</si>
  <si>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</si>
  <si>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</si>
  <si>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</si>
  <si>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</si>
  <si>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</si>
  <si>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</si>
  <si>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</si>
  <si>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</si>
  <si>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</si>
  <si>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</si>
  <si>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</si>
  <si>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</si>
  <si>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</si>
  <si>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</si>
  <si>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</si>
  <si>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</si>
  <si>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</si>
  <si>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</si>
  <si>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</si>
  <si>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</si>
  <si>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</si>
  <si>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</si>
  <si>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</si>
  <si>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</si>
  <si>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</si>
  <si>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</si>
  <si>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</si>
  <si>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</si>
  <si>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</si>
  <si>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</si>
  <si>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</si>
  <si>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</si>
  <si>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</si>
  <si>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</si>
  <si>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</si>
  <si>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</si>
  <si>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</si>
  <si>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氷見市水道事業会計</t>
  </si>
  <si>
    <t>一般会計</t>
  </si>
  <si>
    <t>国民健康保険特別会計</t>
  </si>
  <si>
    <t>介護保険特別会計（保険事業勘定）</t>
  </si>
  <si>
    <t>氷見市下水道特別会計</t>
  </si>
  <si>
    <t>後期高齢者医療事業特別会計</t>
  </si>
  <si>
    <t>育英資金特別会計</t>
  </si>
  <si>
    <t>介護保険特別会計（介護サービス事業勘定）</t>
  </si>
  <si>
    <t>その他会計（赤字）</t>
  </si>
  <si>
    <t>その他会計（黒字）</t>
  </si>
  <si>
    <t>氷見市花とみどりのまちづくり協会</t>
    <rPh sb="0" eb="3">
      <t>ヒミシ</t>
    </rPh>
    <rPh sb="3" eb="4">
      <t>ハナ</t>
    </rPh>
    <rPh sb="14" eb="16">
      <t>キョウカイ</t>
    </rPh>
    <phoneticPr fontId="24"/>
  </si>
  <si>
    <t>氷見市体育協会</t>
    <rPh sb="0" eb="3">
      <t>ヒミシ</t>
    </rPh>
    <rPh sb="3" eb="5">
      <t>タイイク</t>
    </rPh>
    <rPh sb="5" eb="7">
      <t>キョウカイ</t>
    </rPh>
    <phoneticPr fontId="24"/>
  </si>
  <si>
    <t>氷見市土地開発公社</t>
    <rPh sb="0" eb="3">
      <t>ヒミシ</t>
    </rPh>
    <rPh sb="3" eb="5">
      <t>トチ</t>
    </rPh>
    <rPh sb="5" eb="7">
      <t>カイハツ</t>
    </rPh>
    <rPh sb="7" eb="9">
      <t>コウシャ</t>
    </rPh>
    <phoneticPr fontId="24"/>
  </si>
  <si>
    <t>氷見市観光協会</t>
    <rPh sb="0" eb="3">
      <t>ヒミシ</t>
    </rPh>
    <rPh sb="3" eb="5">
      <t>カンコウ</t>
    </rPh>
    <rPh sb="5" eb="7">
      <t>キョウカイ</t>
    </rPh>
    <phoneticPr fontId="24"/>
  </si>
  <si>
    <t>富山県市町村総合事務組合</t>
    <rPh sb="0" eb="3">
      <t>トヤマケン</t>
    </rPh>
    <rPh sb="3" eb="6">
      <t>シチョウソン</t>
    </rPh>
    <rPh sb="6" eb="8">
      <t>ソウゴウ</t>
    </rPh>
    <rPh sb="8" eb="10">
      <t>ジム</t>
    </rPh>
    <rPh sb="10" eb="12">
      <t>クミアイ</t>
    </rPh>
    <phoneticPr fontId="24"/>
  </si>
  <si>
    <t>高岡地区広域圏事務組合</t>
    <rPh sb="0" eb="2">
      <t>タカオカ</t>
    </rPh>
    <rPh sb="2" eb="4">
      <t>チク</t>
    </rPh>
    <rPh sb="4" eb="7">
      <t>コウイキケン</t>
    </rPh>
    <rPh sb="7" eb="9">
      <t>ジム</t>
    </rPh>
    <rPh sb="9" eb="11">
      <t>クミアイ</t>
    </rPh>
    <phoneticPr fontId="24"/>
  </si>
  <si>
    <t>市町村会館管理組合</t>
    <rPh sb="0" eb="3">
      <t>シチョウソン</t>
    </rPh>
    <rPh sb="3" eb="5">
      <t>カイカン</t>
    </rPh>
    <rPh sb="5" eb="7">
      <t>カンリ</t>
    </rPh>
    <rPh sb="7" eb="9">
      <t>クミアイ</t>
    </rPh>
    <phoneticPr fontId="24"/>
  </si>
  <si>
    <t>富山県後期高齢者医療広域連合</t>
    <rPh sb="0" eb="3">
      <t>トヤマケン</t>
    </rPh>
    <rPh sb="3" eb="5">
      <t>コウキ</t>
    </rPh>
    <rPh sb="5" eb="8">
      <t>コウレイシャ</t>
    </rPh>
    <rPh sb="8" eb="10">
      <t>イリョウ</t>
    </rPh>
    <rPh sb="10" eb="12">
      <t>コウイキ</t>
    </rPh>
    <rPh sb="12" eb="14">
      <t>レンゴウ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</si>
</sst>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41903</c:v>
                </c:pt>
                <c:pt idx="1">
                  <c:v>55156</c:v>
                </c:pt>
                <c:pt idx="2">
                  <c:v>62440</c:v>
                </c:pt>
                <c:pt idx="3">
                  <c:v>75000</c:v>
                </c:pt>
                <c:pt idx="4">
                  <c:v>103032</c:v>
                </c:pt>
              </c:numCache>
            </c:numRef>
          </c:val>
          <c:smooth val="0"/>
        </c:ser>
        <c:dLbls>
          <c:showLegendKey val="0"/>
          <c:showVal val="0"/>
          <c:showCatName val="0"/>
          <c:showSerName val="0"/>
          <c:showPercent val="0"/>
          <c:showBubbleSize val="0"/>
        </c:dLbls>
        <c:marker val="1"/>
        <c:smooth val="0"/>
        <c:axId val="117703040"/>
        <c:axId val="117704960"/>
      </c:lineChart>
      <c:catAx>
        <c:axId val="11770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4960"/>
        <c:crosses val="autoZero"/>
        <c:auto val="1"/>
        <c:lblAlgn val="ctr"/>
        <c:lblOffset val="100"/>
        <c:tickLblSkip val="1"/>
        <c:tickMarkSkip val="1"/>
        <c:noMultiLvlLbl val="0"/>
      </c:catAx>
      <c:valAx>
        <c:axId val="117704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4.13</c:v>
                </c:pt>
                <c:pt idx="1">
                  <c:v>5.7</c:v>
                </c:pt>
                <c:pt idx="2">
                  <c:v>4.54</c:v>
                </c:pt>
                <c:pt idx="3">
                  <c:v>4.9800000000000004</c:v>
                </c:pt>
                <c:pt idx="4">
                  <c:v>4.6399999999999997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4.24</c:v>
                </c:pt>
                <c:pt idx="1">
                  <c:v>5.01</c:v>
                </c:pt>
                <c:pt idx="2">
                  <c:v>6.87</c:v>
                </c:pt>
                <c:pt idx="3">
                  <c:v>15.61</c:v>
                </c:pt>
                <c:pt idx="4">
                  <c:v>16.13</c:v>
                </c:pt>
              </c:numCache>
            </c:numRef>
          </c:val>
        </c:ser>
        <c:dLbls>
          <c:showLegendKey val="0"/>
          <c:showVal val="0"/>
          <c:showCatName val="0"/>
          <c:showSerName val="0"/>
          <c:showPercent val="0"/>
          <c:showBubbleSize val="0"/>
        </c:dLbls>
        <c:gapWidth val="250"/>
        <c:overlap val="100"/>
        <c:axId val="118168576"/>
        <c:axId val="11818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1.57</c:v>
                </c:pt>
                <c:pt idx="1">
                  <c:v>5.05</c:v>
                </c:pt>
                <c:pt idx="2">
                  <c:v>3.33</c:v>
                </c:pt>
                <c:pt idx="3">
                  <c:v>11.2</c:v>
                </c:pt>
                <c:pt idx="4">
                  <c:v>1.59</c:v>
                </c:pt>
              </c:numCache>
            </c:numRef>
          </c:val>
          <c:smooth val="0"/>
        </c:ser>
        <c:dLbls>
          <c:showLegendKey val="0"/>
          <c:showVal val="0"/>
          <c:showCatName val="0"/>
          <c:showSerName val="0"/>
          <c:showPercent val="0"/>
          <c:showBubbleSize val="0"/>
        </c:dLbls>
        <c:marker val="1"/>
        <c:smooth val="0"/>
        <c:axId val="118168576"/>
        <c:axId val="118183040"/>
      </c:lineChart>
      <c:catAx>
        <c:axId val="1181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83040"/>
        <c:crosses val="autoZero"/>
        <c:auto val="1"/>
        <c:lblAlgn val="ctr"/>
        <c:lblOffset val="100"/>
        <c:tickLblSkip val="1"/>
        <c:tickMarkSkip val="1"/>
        <c:noMultiLvlLbl val="0"/>
      </c:catAx>
      <c:valAx>
        <c:axId val="11818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0.08</c:v>
                </c:pt>
                <c:pt idx="6">
                  <c:v>#N/A</c:v>
                </c:pt>
                <c:pt idx="7">
                  <c:v>0.09</c:v>
                </c:pt>
                <c:pt idx="8">
                  <c:v>#N/A</c:v>
                </c:pt>
                <c:pt idx="9">
                  <c:v>0.01</c:v>
                </c:pt>
              </c:numCache>
            </c:numRef>
          </c:val>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c:v>
                </c:pt>
                <c:pt idx="4">
                  <c:v>#N/A</c:v>
                </c:pt>
                <c:pt idx="5">
                  <c:v>0.55000000000000004</c:v>
                </c:pt>
                <c:pt idx="6">
                  <c:v>#N/A</c:v>
                </c:pt>
                <c:pt idx="7">
                  <c:v>0.95</c:v>
                </c:pt>
                <c:pt idx="8">
                  <c:v>#N/A</c:v>
                </c:pt>
                <c:pt idx="9">
                  <c:v>0.76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3.86</c:v>
                </c:pt>
                <c:pt idx="2">
                  <c:v>#N/A</c:v>
                </c:pt>
                <c:pt idx="3">
                  <c:v>2.96</c:v>
                </c:pt>
                <c:pt idx="4">
                  <c:v>#N/A</c:v>
                </c:pt>
                <c:pt idx="5">
                  <c:v>1.98</c:v>
                </c:pt>
                <c:pt idx="6">
                  <c:v>#N/A</c:v>
                </c:pt>
                <c:pt idx="7">
                  <c:v>1.78</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4.12</c:v>
                </c:pt>
                <c:pt idx="2">
                  <c:v>#N/A</c:v>
                </c:pt>
                <c:pt idx="3">
                  <c:v>5.7</c:v>
                </c:pt>
                <c:pt idx="4">
                  <c:v>#N/A</c:v>
                </c:pt>
                <c:pt idx="5">
                  <c:v>4.54</c:v>
                </c:pt>
                <c:pt idx="6">
                  <c:v>#N/A</c:v>
                </c:pt>
                <c:pt idx="7">
                  <c:v>4.9800000000000004</c:v>
                </c:pt>
                <c:pt idx="8">
                  <c:v>#N/A</c:v>
                </c:pt>
                <c:pt idx="9">
                  <c:v>4.63</c:v>
                </c:pt>
              </c:numCache>
            </c:numRef>
          </c:val>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5.84</c:v>
                </c:pt>
                <c:pt idx="2">
                  <c:v>#N/A</c:v>
                </c:pt>
                <c:pt idx="3">
                  <c:v>6.96</c:v>
                </c:pt>
                <c:pt idx="4">
                  <c:v>#N/A</c:v>
                </c:pt>
                <c:pt idx="5">
                  <c:v>8.66</c:v>
                </c:pt>
                <c:pt idx="6">
                  <c:v>#N/A</c:v>
                </c:pt>
                <c:pt idx="7">
                  <c:v>9.82</c:v>
                </c:pt>
                <c:pt idx="8">
                  <c:v>#N/A</c:v>
                </c:pt>
                <c:pt idx="9">
                  <c:v>10.61</c:v>
                </c:pt>
              </c:numCache>
            </c:numRef>
          </c:val>
        </c:ser>
        <c:dLbls>
          <c:showLegendKey val="0"/>
          <c:showVal val="0"/>
          <c:showCatName val="0"/>
          <c:showSerName val="0"/>
          <c:showPercent val="0"/>
          <c:showBubbleSize val="0"/>
        </c:dLbls>
        <c:gapWidth val="150"/>
        <c:overlap val="100"/>
        <c:axId val="118400128"/>
        <c:axId val="118401664"/>
      </c:barChart>
      <c:catAx>
        <c:axId val="1184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01664"/>
        <c:crosses val="autoZero"/>
        <c:auto val="1"/>
        <c:lblAlgn val="ctr"/>
        <c:lblOffset val="100"/>
        <c:tickLblSkip val="1"/>
        <c:tickMarkSkip val="1"/>
        <c:noMultiLvlLbl val="0"/>
      </c:catAx>
      <c:valAx>
        <c:axId val="1184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0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2908</c:v>
                </c:pt>
                <c:pt idx="5">
                  <c:v>2785</c:v>
                </c:pt>
                <c:pt idx="8">
                  <c:v>2691</c:v>
                </c:pt>
                <c:pt idx="11">
                  <c:v>2587</c:v>
                </c:pt>
                <c:pt idx="14">
                  <c:v>2582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366</c:v>
                </c:pt>
                <c:pt idx="3">
                  <c:v>383</c:v>
                </c:pt>
                <c:pt idx="6">
                  <c:v>389</c:v>
                </c:pt>
                <c:pt idx="9">
                  <c:v>249</c:v>
                </c:pt>
                <c:pt idx="12">
                  <c:v>210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1</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1347</c:v>
                </c:pt>
                <c:pt idx="3">
                  <c:v>1284</c:v>
                </c:pt>
                <c:pt idx="6">
                  <c:v>1200</c:v>
                </c:pt>
                <c:pt idx="9">
                  <c:v>1018</c:v>
                </c:pt>
                <c:pt idx="12">
                  <c:v>1021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3466</c:v>
                </c:pt>
                <c:pt idx="3">
                  <c:v>3331</c:v>
                </c:pt>
                <c:pt idx="6">
                  <c:v>3119</c:v>
                </c:pt>
                <c:pt idx="9">
                  <c:v>3006</c:v>
                </c:pt>
                <c:pt idx="12">
                  <c:v>2826</c:v>
                </c:pt>
              </c:numCache>
            </c:numRef>
          </c:val>
        </c:ser>
        <c:dLbls>
          <c:showLegendKey val="0"/>
          <c:showVal val="0"/>
          <c:showCatName val="0"/>
          <c:showSerName val="0"/>
          <c:showPercent val="0"/>
          <c:showBubbleSize val="0"/>
        </c:dLbls>
        <c:gapWidth val="100"/>
        <c:overlap val="100"/>
        <c:axId val="117211520"/>
        <c:axId val="11721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2278</c:v>
                </c:pt>
                <c:pt idx="2">
                  <c:v>#N/A</c:v>
                </c:pt>
                <c:pt idx="3">
                  <c:v>#N/A</c:v>
                </c:pt>
                <c:pt idx="4">
                  <c:v>2220</c:v>
                </c:pt>
                <c:pt idx="5">
                  <c:v>#N/A</c:v>
                </c:pt>
                <c:pt idx="6">
                  <c:v>#N/A</c:v>
                </c:pt>
                <c:pt idx="7">
                  <c:v>2021</c:v>
                </c:pt>
                <c:pt idx="8">
                  <c:v>#N/A</c:v>
                </c:pt>
                <c:pt idx="9">
                  <c:v>#N/A</c:v>
                </c:pt>
                <c:pt idx="10">
                  <c:v>1688</c:v>
                </c:pt>
                <c:pt idx="11">
                  <c:v>#N/A</c:v>
                </c:pt>
                <c:pt idx="12">
                  <c:v>#N/A</c:v>
                </c:pt>
                <c:pt idx="13">
                  <c:v>1476</c:v>
                </c:pt>
                <c:pt idx="14">
                  <c:v>#N/A</c:v>
                </c:pt>
              </c:numCache>
            </c:numRef>
          </c:val>
          <c:smooth val="0"/>
        </c:ser>
        <c:dLbls>
          <c:showLegendKey val="0"/>
          <c:showVal val="0"/>
          <c:showCatName val="0"/>
          <c:showSerName val="0"/>
          <c:showPercent val="0"/>
          <c:showBubbleSize val="0"/>
        </c:dLbls>
        <c:marker val="1"/>
        <c:smooth val="0"/>
        <c:axId val="117211520"/>
        <c:axId val="117213440"/>
      </c:lineChart>
      <c:catAx>
        <c:axId val="1172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13440"/>
        <c:crosses val="autoZero"/>
        <c:auto val="1"/>
        <c:lblAlgn val="ctr"/>
        <c:lblOffset val="100"/>
        <c:tickLblSkip val="1"/>
        <c:tickMarkSkip val="1"/>
        <c:noMultiLvlLbl val="0"/>
      </c:catAx>
      <c:valAx>
        <c:axId val="11721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23566</c:v>
                </c:pt>
                <c:pt idx="5">
                  <c:v>23633</c:v>
                </c:pt>
                <c:pt idx="8">
                  <c:v>23843</c:v>
                </c:pt>
                <c:pt idx="11">
                  <c:v>24559</c:v>
                </c:pt>
                <c:pt idx="14">
                  <c:v>23990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1023</c:v>
                </c:pt>
                <c:pt idx="5">
                  <c:v>900</c:v>
                </c:pt>
                <c:pt idx="8">
                  <c:v>675</c:v>
                </c:pt>
                <c:pt idx="11">
                  <c:v>564</c:v>
                </c:pt>
                <c:pt idx="14">
                  <c:v>483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4384</c:v>
                </c:pt>
                <c:pt idx="5">
                  <c:v>4543</c:v>
                </c:pt>
                <c:pt idx="8">
                  <c:v>4602</c:v>
                </c:pt>
                <c:pt idx="11">
                  <c:v>4991</c:v>
                </c:pt>
                <c:pt idx="14">
                  <c:v>5432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7187</c:v>
                </c:pt>
                <c:pt idx="3">
                  <c:v>6946</c:v>
                </c:pt>
                <c:pt idx="6">
                  <c:v>6604</c:v>
                </c:pt>
                <c:pt idx="9">
                  <c:v>6246</c:v>
                </c:pt>
                <c:pt idx="12">
                  <c:v>5986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184</c:v>
                </c:pt>
                <c:pt idx="12">
                  <c:v>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12241</c:v>
                </c:pt>
                <c:pt idx="3">
                  <c:v>12824</c:v>
                </c:pt>
                <c:pt idx="6">
                  <c:v>13449</c:v>
                </c:pt>
                <c:pt idx="9">
                  <c:v>11907</c:v>
                </c:pt>
                <c:pt idx="12">
                  <c:v>10355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1866</c:v>
                </c:pt>
                <c:pt idx="3">
                  <c:v>1450</c:v>
                </c:pt>
                <c:pt idx="6">
                  <c:v>1023</c:v>
                </c:pt>
                <c:pt idx="9">
                  <c:v>745</c:v>
                </c:pt>
                <c:pt idx="12">
                  <c:v>510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27399</c:v>
                </c:pt>
                <c:pt idx="3">
                  <c:v>25840</c:v>
                </c:pt>
                <c:pt idx="6">
                  <c:v>24551</c:v>
                </c:pt>
                <c:pt idx="9">
                  <c:v>24462</c:v>
                </c:pt>
                <c:pt idx="12">
                  <c:v>25108</c:v>
                </c:pt>
              </c:numCache>
            </c:numRef>
          </c:val>
        </c:ser>
        <c:dLbls>
          <c:showLegendKey val="0"/>
          <c:showVal val="0"/>
          <c:showCatName val="0"/>
          <c:showSerName val="0"/>
          <c:showPercent val="0"/>
          <c:showBubbleSize val="0"/>
        </c:dLbls>
        <c:gapWidth val="100"/>
        <c:overlap val="100"/>
        <c:axId val="118349824"/>
        <c:axId val="11835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19720</c:v>
                </c:pt>
                <c:pt idx="2">
                  <c:v>#N/A</c:v>
                </c:pt>
                <c:pt idx="3">
                  <c:v>#N/A</c:v>
                </c:pt>
                <c:pt idx="4">
                  <c:v>17984</c:v>
                </c:pt>
                <c:pt idx="5">
                  <c:v>#N/A</c:v>
                </c:pt>
                <c:pt idx="6">
                  <c:v>#N/A</c:v>
                </c:pt>
                <c:pt idx="7">
                  <c:v>16508</c:v>
                </c:pt>
                <c:pt idx="8">
                  <c:v>#N/A</c:v>
                </c:pt>
                <c:pt idx="9">
                  <c:v>#N/A</c:v>
                </c:pt>
                <c:pt idx="10">
                  <c:v>13429</c:v>
                </c:pt>
                <c:pt idx="11">
                  <c:v>#N/A</c:v>
                </c:pt>
                <c:pt idx="12">
                  <c:v>#N/A</c:v>
                </c:pt>
                <c:pt idx="13">
                  <c:v>12312</c:v>
                </c:pt>
                <c:pt idx="14">
                  <c:v>#N/A</c:v>
                </c:pt>
              </c:numCache>
            </c:numRef>
          </c:val>
          <c:smooth val="0"/>
        </c:ser>
        <c:dLbls>
          <c:showLegendKey val="0"/>
          <c:showVal val="0"/>
          <c:showCatName val="0"/>
          <c:showSerName val="0"/>
          <c:showPercent val="0"/>
          <c:showBubbleSize val="0"/>
        </c:dLbls>
        <c:marker val="1"/>
        <c:smooth val="0"/>
        <c:axId val="118349824"/>
        <c:axId val="118351744"/>
      </c:lineChart>
      <c:catAx>
        <c:axId val="1183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51744"/>
        <c:crosses val="autoZero"/>
        <c:auto val="1"/>
        <c:lblAlgn val="ctr"/>
        <c:lblOffset val="100"/>
        <c:tickLblSkip val="1"/>
        <c:tickMarkSkip val="1"/>
        <c:noMultiLvlLbl val="0"/>
      </c:catAx>
      <c:valAx>
        <c:axId val="11835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51,335
50,873
230.50
24,596,234
23,888,575
600,727
12,959,364
25,108,483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117.9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第一次産業が中心で経済基盤が弱いことに加え、少子高齢化の進行（平成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月末現在高齢化率</a:t>
          </a:r>
          <a:r>
            <a:rPr lang="en-US" altLang="ja-JP" sz="1300">
              <a:solidFill>
                <a:schemeClr val="dk1"/>
              </a:solidFill>
              <a:effectLst/>
              <a:latin typeface="+mn-lt"/>
              <a:ea typeface="+mn-ea"/>
              <a:cs typeface="+mn-cs"/>
            </a:rPr>
            <a:t>33.2%</a:t>
          </a:r>
          <a:r>
            <a:rPr lang="ja-JP" altLang="ja-JP" sz="1300">
              <a:solidFill>
                <a:schemeClr val="dk1"/>
              </a:solidFill>
              <a:effectLst/>
              <a:latin typeface="+mn-lt"/>
              <a:ea typeface="+mn-ea"/>
              <a:cs typeface="+mn-cs"/>
            </a:rPr>
            <a:t>）及び労働力人口の流出に伴って財政基盤が弱くなっている。「氷見市集中改革プラン</a:t>
          </a:r>
          <a:r>
            <a:rPr lang="en-US" altLang="ja-JP" sz="1300">
              <a:solidFill>
                <a:schemeClr val="dk1"/>
              </a:solidFill>
              <a:effectLst/>
              <a:latin typeface="+mn-lt"/>
              <a:ea typeface="+mn-ea"/>
              <a:cs typeface="+mn-cs"/>
            </a:rPr>
            <a:t>Ⅱ</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年度）」に基づき、</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市税等の安定した収入の確保や支出の抑制を行うことによる「収支の均衡」、</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基礎事業の効率的な実施、任意事業の計画的な実施による「行政運営の効率化」、</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「市民協働の推進と簡素で効率的な行政組織の構築」の</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点を改革の視点として、財政基盤の強化を図る。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ここ数年、経常収支比率は類似団体内平均値を上回っている。今後も引き続き定員管理の適正化や経常的経費の抑制などにより、経常経費等の適正化を図る。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10795</xdr:rowOff>
    </xdr:from>
    <xdr:to>
      <xdr:col>7</xdr:col>
      <xdr:colOff>152400</xdr:colOff>
      <xdr:row>61</xdr:row>
      <xdr:rowOff>22860</xdr:rowOff>
    </xdr:to>
    <xdr:cxnSp macro="">
      <xdr:nvCxnSpPr>
        <xdr:cNvPr id="131" name="直線コネクタ 130"/>
        <xdr:cNvCxnSpPr/>
      </xdr:nvCxnSpPr>
      <xdr:spPr>
        <a:xfrm flipV="1">
          <a:off x="4114800" y="104692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67098</xdr:rowOff>
    </xdr:to>
    <xdr:cxnSp macro="">
      <xdr:nvCxnSpPr>
        <xdr:cNvPr id="134" name="直線コネクタ 133"/>
        <xdr:cNvCxnSpPr/>
      </xdr:nvCxnSpPr>
      <xdr:spPr>
        <a:xfrm flipV="1">
          <a:off x="3225800" y="104813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61</xdr:row>
      <xdr:rowOff>91229</xdr:rowOff>
    </xdr:to>
    <xdr:cxnSp macro="">
      <xdr:nvCxnSpPr>
        <xdr:cNvPr id="137" name="直線コネクタ 136"/>
        <xdr:cNvCxnSpPr/>
      </xdr:nvCxnSpPr>
      <xdr:spPr>
        <a:xfrm flipV="1">
          <a:off x="2336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91229</xdr:rowOff>
    </xdr:from>
    <xdr:to>
      <xdr:col>3</xdr:col>
      <xdr:colOff>279400</xdr:colOff>
      <xdr:row>62</xdr:row>
      <xdr:rowOff>108796</xdr:rowOff>
    </xdr:to>
    <xdr:cxnSp macro="">
      <xdr:nvCxnSpPr>
        <xdr:cNvPr id="140" name="直線コネクタ 139"/>
        <xdr:cNvCxnSpPr/>
      </xdr:nvCxnSpPr>
      <xdr:spPr>
        <a:xfrm flipV="1">
          <a:off x="1447800" y="10549679"/>
          <a:ext cx="889000" cy="1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131445</xdr:rowOff>
    </xdr:from>
    <xdr:to>
      <xdr:col>7</xdr:col>
      <xdr:colOff>203200</xdr:colOff>
      <xdr:row>61</xdr:row>
      <xdr:rowOff>61595</xdr:rowOff>
    </xdr:to>
    <xdr:sp macro="" textlink="">
      <xdr:nvSpPr>
        <xdr:cNvPr id="150" name="円/楕円 149"/>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147972</xdr:rowOff>
    </xdr:from>
    <xdr:ext cx="762000" cy="259045"/>
    <xdr:sp macro="" textlink="">
      <xdr:nvSpPr>
        <xdr:cNvPr id="151"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2" name="円/楕円 151"/>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3" name="テキスト ボックス 152"/>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16298</xdr:rowOff>
    </xdr:from>
    <xdr:to>
      <xdr:col>4</xdr:col>
      <xdr:colOff>533400</xdr:colOff>
      <xdr:row>61</xdr:row>
      <xdr:rowOff>117898</xdr:rowOff>
    </xdr:to>
    <xdr:sp macro="" textlink="">
      <xdr:nvSpPr>
        <xdr:cNvPr id="154" name="円/楕円 153"/>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128075</xdr:rowOff>
    </xdr:from>
    <xdr:ext cx="762000" cy="259045"/>
    <xdr:sp macro="" textlink="">
      <xdr:nvSpPr>
        <xdr:cNvPr id="155" name="テキスト ボックス 154"/>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40429</xdr:rowOff>
    </xdr:from>
    <xdr:to>
      <xdr:col>3</xdr:col>
      <xdr:colOff>330200</xdr:colOff>
      <xdr:row>61</xdr:row>
      <xdr:rowOff>142029</xdr:rowOff>
    </xdr:to>
    <xdr:sp macro="" textlink="">
      <xdr:nvSpPr>
        <xdr:cNvPr id="156" name="円/楕円 155"/>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152206</xdr:rowOff>
    </xdr:from>
    <xdr:ext cx="762000" cy="259045"/>
    <xdr:sp macro="" textlink="">
      <xdr:nvSpPr>
        <xdr:cNvPr id="157" name="テキスト ボックス 156"/>
        <xdr:cNvSpPr txBox="1"/>
      </xdr:nvSpPr>
      <xdr:spPr>
        <a:xfrm>
          <a:off x="1955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定員管理の適正化や事務的経費の積極的な削減を行ってきた結果、ここ数年は、全国市町村平均及び類似団体内平均値を上回っている。要因として主に物件費の抑制によるものであるが、今後は引き続き人件費の抑制を図り、また物件費においてもコストの適正化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29516</xdr:rowOff>
    </xdr:from>
    <xdr:to>
      <xdr:col>7</xdr:col>
      <xdr:colOff>152400</xdr:colOff>
      <xdr:row>81</xdr:row>
      <xdr:rowOff>33038</xdr:rowOff>
    </xdr:to>
    <xdr:cxnSp macro="">
      <xdr:nvCxnSpPr>
        <xdr:cNvPr id="195" name="直線コネクタ 194"/>
        <xdr:cNvCxnSpPr/>
      </xdr:nvCxnSpPr>
      <xdr:spPr>
        <a:xfrm flipV="1">
          <a:off x="4114800" y="13916966"/>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14292</xdr:rowOff>
    </xdr:from>
    <xdr:ext cx="762000" cy="259045"/>
    <xdr:sp macro="" textlink="">
      <xdr:nvSpPr>
        <xdr:cNvPr id="196" name="人件費・物件費等の状況平均値テキスト"/>
        <xdr:cNvSpPr txBox="1"/>
      </xdr:nvSpPr>
      <xdr:spPr>
        <a:xfrm>
          <a:off x="5041900" y="13901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33038</xdr:rowOff>
    </xdr:from>
    <xdr:to>
      <xdr:col>6</xdr:col>
      <xdr:colOff>0</xdr:colOff>
      <xdr:row>81</xdr:row>
      <xdr:rowOff>36691</xdr:rowOff>
    </xdr:to>
    <xdr:cxnSp macro="">
      <xdr:nvCxnSpPr>
        <xdr:cNvPr id="198" name="直線コネクタ 197"/>
        <xdr:cNvCxnSpPr/>
      </xdr:nvCxnSpPr>
      <xdr:spPr>
        <a:xfrm flipV="1">
          <a:off x="3225800" y="13920488"/>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35013</xdr:rowOff>
    </xdr:from>
    <xdr:to>
      <xdr:col>4</xdr:col>
      <xdr:colOff>482600</xdr:colOff>
      <xdr:row>81</xdr:row>
      <xdr:rowOff>36691</xdr:rowOff>
    </xdr:to>
    <xdr:cxnSp macro="">
      <xdr:nvCxnSpPr>
        <xdr:cNvPr id="201" name="直線コネクタ 200"/>
        <xdr:cNvCxnSpPr/>
      </xdr:nvCxnSpPr>
      <xdr:spPr>
        <a:xfrm>
          <a:off x="2336800" y="1392246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32510</xdr:rowOff>
    </xdr:from>
    <xdr:to>
      <xdr:col>3</xdr:col>
      <xdr:colOff>279400</xdr:colOff>
      <xdr:row>81</xdr:row>
      <xdr:rowOff>35013</xdr:rowOff>
    </xdr:to>
    <xdr:cxnSp macro="">
      <xdr:nvCxnSpPr>
        <xdr:cNvPr id="204" name="直線コネクタ 203"/>
        <xdr:cNvCxnSpPr/>
      </xdr:nvCxnSpPr>
      <xdr:spPr>
        <a:xfrm>
          <a:off x="1447800" y="1391996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150166</xdr:rowOff>
    </xdr:from>
    <xdr:to>
      <xdr:col>7</xdr:col>
      <xdr:colOff>203200</xdr:colOff>
      <xdr:row>81</xdr:row>
      <xdr:rowOff>80316</xdr:rowOff>
    </xdr:to>
    <xdr:sp macro="" textlink="">
      <xdr:nvSpPr>
        <xdr:cNvPr id="214" name="円/楕円 213"/>
        <xdr:cNvSpPr/>
      </xdr:nvSpPr>
      <xdr:spPr>
        <a:xfrm>
          <a:off x="4902200" y="138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71443</xdr:rowOff>
    </xdr:from>
    <xdr:ext cx="762000" cy="259045"/>
    <xdr:sp macro="" textlink="">
      <xdr:nvSpPr>
        <xdr:cNvPr id="215" name="人件費・物件費等の状況該当値テキスト"/>
        <xdr:cNvSpPr txBox="1"/>
      </xdr:nvSpPr>
      <xdr:spPr>
        <a:xfrm>
          <a:off x="5041900" y="137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153688</xdr:rowOff>
    </xdr:from>
    <xdr:to>
      <xdr:col>6</xdr:col>
      <xdr:colOff>50800</xdr:colOff>
      <xdr:row>81</xdr:row>
      <xdr:rowOff>83838</xdr:rowOff>
    </xdr:to>
    <xdr:sp macro="" textlink="">
      <xdr:nvSpPr>
        <xdr:cNvPr id="216" name="円/楕円 215"/>
        <xdr:cNvSpPr/>
      </xdr:nvSpPr>
      <xdr:spPr>
        <a:xfrm>
          <a:off x="4064000" y="13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94015</xdr:rowOff>
    </xdr:from>
    <xdr:ext cx="736600" cy="259045"/>
    <xdr:sp macro="" textlink="">
      <xdr:nvSpPr>
        <xdr:cNvPr id="217" name="テキスト ボックス 216"/>
        <xdr:cNvSpPr txBox="1"/>
      </xdr:nvSpPr>
      <xdr:spPr>
        <a:xfrm>
          <a:off x="3733800" y="1363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157341</xdr:rowOff>
    </xdr:from>
    <xdr:to>
      <xdr:col>4</xdr:col>
      <xdr:colOff>533400</xdr:colOff>
      <xdr:row>81</xdr:row>
      <xdr:rowOff>87491</xdr:rowOff>
    </xdr:to>
    <xdr:sp macro="" textlink="">
      <xdr:nvSpPr>
        <xdr:cNvPr id="218" name="円/楕円 217"/>
        <xdr:cNvSpPr/>
      </xdr:nvSpPr>
      <xdr:spPr>
        <a:xfrm>
          <a:off x="3175000" y="13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97668</xdr:rowOff>
    </xdr:from>
    <xdr:ext cx="762000" cy="259045"/>
    <xdr:sp macro="" textlink="">
      <xdr:nvSpPr>
        <xdr:cNvPr id="219" name="テキスト ボックス 218"/>
        <xdr:cNvSpPr txBox="1"/>
      </xdr:nvSpPr>
      <xdr:spPr>
        <a:xfrm>
          <a:off x="2844800" y="136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155663</xdr:rowOff>
    </xdr:from>
    <xdr:to>
      <xdr:col>3</xdr:col>
      <xdr:colOff>330200</xdr:colOff>
      <xdr:row>81</xdr:row>
      <xdr:rowOff>85813</xdr:rowOff>
    </xdr:to>
    <xdr:sp macro="" textlink="">
      <xdr:nvSpPr>
        <xdr:cNvPr id="220" name="円/楕円 219"/>
        <xdr:cNvSpPr/>
      </xdr:nvSpPr>
      <xdr:spPr>
        <a:xfrm>
          <a:off x="2286000" y="138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95990</xdr:rowOff>
    </xdr:from>
    <xdr:ext cx="762000" cy="259045"/>
    <xdr:sp macro="" textlink="">
      <xdr:nvSpPr>
        <xdr:cNvPr id="221" name="テキスト ボックス 220"/>
        <xdr:cNvSpPr txBox="1"/>
      </xdr:nvSpPr>
      <xdr:spPr>
        <a:xfrm>
          <a:off x="1955800" y="1364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153160</xdr:rowOff>
    </xdr:from>
    <xdr:to>
      <xdr:col>2</xdr:col>
      <xdr:colOff>127000</xdr:colOff>
      <xdr:row>81</xdr:row>
      <xdr:rowOff>83310</xdr:rowOff>
    </xdr:to>
    <xdr:sp macro="" textlink="">
      <xdr:nvSpPr>
        <xdr:cNvPr id="222" name="円/楕円 221"/>
        <xdr:cNvSpPr/>
      </xdr:nvSpPr>
      <xdr:spPr>
        <a:xfrm>
          <a:off x="1397000" y="138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93487</xdr:rowOff>
    </xdr:from>
    <xdr:ext cx="762000" cy="259045"/>
    <xdr:sp macro="" textlink="">
      <xdr:nvSpPr>
        <xdr:cNvPr id="223" name="テキスト ボックス 222"/>
        <xdr:cNvSpPr txBox="1"/>
      </xdr:nvSpPr>
      <xdr:spPr>
        <a:xfrm>
          <a:off x="1066800" y="136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国の給与削減措置</a:t>
          </a:r>
          <a:r>
            <a:rPr lang="ja-JP" altLang="en-US" sz="1300" b="0" i="0" baseline="0">
              <a:solidFill>
                <a:schemeClr val="dk1"/>
              </a:solidFill>
              <a:effectLst/>
              <a:latin typeface="+mn-lt"/>
              <a:ea typeface="+mn-ea"/>
              <a:cs typeface="+mn-cs"/>
            </a:rPr>
            <a:t>の終了</a:t>
          </a:r>
          <a:r>
            <a:rPr lang="ja-JP" altLang="ja-JP" sz="1300" b="0" i="0" baseline="0">
              <a:solidFill>
                <a:schemeClr val="dk1"/>
              </a:solidFill>
              <a:effectLst/>
              <a:latin typeface="+mn-lt"/>
              <a:ea typeface="+mn-ea"/>
              <a:cs typeface="+mn-cs"/>
            </a:rPr>
            <a:t>により、ラスパイレス指数が</a:t>
          </a:r>
          <a:r>
            <a:rPr lang="ja-JP" altLang="en-US" sz="1300" b="0" i="0" baseline="0">
              <a:solidFill>
                <a:schemeClr val="dk1"/>
              </a:solidFill>
              <a:effectLst/>
              <a:latin typeface="+mn-lt"/>
              <a:ea typeface="+mn-ea"/>
              <a:cs typeface="+mn-cs"/>
            </a:rPr>
            <a:t>減少し</a:t>
          </a:r>
          <a:r>
            <a:rPr lang="ja-JP" altLang="ja-JP" sz="1300" b="0" i="0" baseline="0">
              <a:solidFill>
                <a:schemeClr val="dk1"/>
              </a:solidFill>
              <a:effectLst/>
              <a:latin typeface="+mn-lt"/>
              <a:ea typeface="+mn-ea"/>
              <a:cs typeface="+mn-cs"/>
            </a:rPr>
            <a:t>たが、全国平均との比較では平均値を上回っており、引き続き給与水準の適正化に努める。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90</xdr:row>
      <xdr:rowOff>27093</xdr:rowOff>
    </xdr:to>
    <xdr:cxnSp macro="">
      <xdr:nvCxnSpPr>
        <xdr:cNvPr id="257" name="直線コネクタ 256"/>
        <xdr:cNvCxnSpPr/>
      </xdr:nvCxnSpPr>
      <xdr:spPr>
        <a:xfrm flipV="1">
          <a:off x="16179800" y="14822170"/>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90</xdr:row>
      <xdr:rowOff>27093</xdr:rowOff>
    </xdr:to>
    <xdr:cxnSp macro="">
      <xdr:nvCxnSpPr>
        <xdr:cNvPr id="260" name="直線コネクタ 259"/>
        <xdr:cNvCxnSpPr/>
      </xdr:nvCxnSpPr>
      <xdr:spPr>
        <a:xfrm>
          <a:off x="15290800" y="153771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89</xdr:row>
      <xdr:rowOff>118111</xdr:rowOff>
    </xdr:to>
    <xdr:cxnSp macro="">
      <xdr:nvCxnSpPr>
        <xdr:cNvPr id="263" name="直線コネクタ 262"/>
        <xdr:cNvCxnSpPr/>
      </xdr:nvCxnSpPr>
      <xdr:spPr>
        <a:xfrm>
          <a:off x="14401800" y="14500437"/>
          <a:ext cx="889000" cy="8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122766</xdr:rowOff>
    </xdr:to>
    <xdr:cxnSp macro="">
      <xdr:nvCxnSpPr>
        <xdr:cNvPr id="266" name="直線コネクタ 265"/>
        <xdr:cNvCxnSpPr/>
      </xdr:nvCxnSpPr>
      <xdr:spPr>
        <a:xfrm flipV="1">
          <a:off x="13512800" y="145004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6" name="円/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147743</xdr:rowOff>
    </xdr:from>
    <xdr:to>
      <xdr:col>23</xdr:col>
      <xdr:colOff>457200</xdr:colOff>
      <xdr:row>90</xdr:row>
      <xdr:rowOff>77893</xdr:rowOff>
    </xdr:to>
    <xdr:sp macro="" textlink="">
      <xdr:nvSpPr>
        <xdr:cNvPr id="278" name="円/楕円 277"/>
        <xdr:cNvSpPr/>
      </xdr:nvSpPr>
      <xdr:spPr>
        <a:xfrm>
          <a:off x="16129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88070</xdr:rowOff>
    </xdr:from>
    <xdr:ext cx="736600" cy="259045"/>
    <xdr:sp macro="" textlink="">
      <xdr:nvSpPr>
        <xdr:cNvPr id="279" name="テキスト ボックス 278"/>
        <xdr:cNvSpPr txBox="1"/>
      </xdr:nvSpPr>
      <xdr:spPr>
        <a:xfrm>
          <a:off x="15798800" y="151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0" name="円/楕円 279"/>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7638</xdr:rowOff>
    </xdr:from>
    <xdr:ext cx="762000" cy="259045"/>
    <xdr:sp macro="" textlink="">
      <xdr:nvSpPr>
        <xdr:cNvPr id="281" name="テキスト ボックス 280"/>
        <xdr:cNvSpPr txBox="1"/>
      </xdr:nvSpPr>
      <xdr:spPr>
        <a:xfrm>
          <a:off x="14909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2" name="円/楕円 281"/>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3" name="テキスト ボックス 282"/>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新規採用職員の抑制等を行っており、類似団体内平均値に近づいてはいるものの依然として下回っている。「氷見市集中改革プラン</a:t>
          </a:r>
          <a:r>
            <a:rPr lang="en-US" altLang="ja-JP" sz="1300" b="0" i="0" baseline="0">
              <a:solidFill>
                <a:schemeClr val="dk1"/>
              </a:solidFill>
              <a:effectLst/>
              <a:latin typeface="+mn-lt"/>
              <a:ea typeface="+mn-ea"/>
              <a:cs typeface="+mn-cs"/>
            </a:rPr>
            <a:t>Ⅱ</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年度）においては、平成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日現在の職員数を、平成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日現在と比べ</a:t>
          </a:r>
          <a:r>
            <a:rPr lang="en-US" altLang="ja-JP" sz="1300" b="0" i="0" baseline="0">
              <a:solidFill>
                <a:schemeClr val="dk1"/>
              </a:solidFill>
              <a:effectLst/>
              <a:latin typeface="+mn-lt"/>
              <a:ea typeface="+mn-ea"/>
              <a:cs typeface="+mn-cs"/>
            </a:rPr>
            <a:t>13.1</a:t>
          </a:r>
          <a:r>
            <a:rPr lang="ja-JP" altLang="ja-JP" sz="1300" b="0" i="0" baseline="0">
              <a:solidFill>
                <a:schemeClr val="dk1"/>
              </a:solidFill>
              <a:effectLst/>
              <a:latin typeface="+mn-lt"/>
              <a:ea typeface="+mn-ea"/>
              <a:cs typeface="+mn-cs"/>
            </a:rPr>
            <a:t>％減員することとしており、引き続き定員管理の適正化に努める。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151795</xdr:rowOff>
    </xdr:from>
    <xdr:to>
      <xdr:col>24</xdr:col>
      <xdr:colOff>558800</xdr:colOff>
      <xdr:row>60</xdr:row>
      <xdr:rowOff>156391</xdr:rowOff>
    </xdr:to>
    <xdr:cxnSp macro="">
      <xdr:nvCxnSpPr>
        <xdr:cNvPr id="322" name="直線コネクタ 321"/>
        <xdr:cNvCxnSpPr/>
      </xdr:nvCxnSpPr>
      <xdr:spPr>
        <a:xfrm>
          <a:off x="16179800" y="1043879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61</xdr:row>
      <xdr:rowOff>4475</xdr:rowOff>
    </xdr:to>
    <xdr:cxnSp macro="">
      <xdr:nvCxnSpPr>
        <xdr:cNvPr id="325" name="直線コネクタ 324"/>
        <xdr:cNvCxnSpPr/>
      </xdr:nvCxnSpPr>
      <xdr:spPr>
        <a:xfrm flipV="1">
          <a:off x="15290800" y="104387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4475</xdr:rowOff>
    </xdr:from>
    <xdr:to>
      <xdr:col>22</xdr:col>
      <xdr:colOff>203200</xdr:colOff>
      <xdr:row>61</xdr:row>
      <xdr:rowOff>43543</xdr:rowOff>
    </xdr:to>
    <xdr:cxnSp macro="">
      <xdr:nvCxnSpPr>
        <xdr:cNvPr id="328" name="直線コネクタ 327"/>
        <xdr:cNvCxnSpPr/>
      </xdr:nvCxnSpPr>
      <xdr:spPr>
        <a:xfrm flipV="1">
          <a:off x="14401800" y="1046292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43543</xdr:rowOff>
    </xdr:from>
    <xdr:to>
      <xdr:col>21</xdr:col>
      <xdr:colOff>0</xdr:colOff>
      <xdr:row>61</xdr:row>
      <xdr:rowOff>64226</xdr:rowOff>
    </xdr:to>
    <xdr:cxnSp macro="">
      <xdr:nvCxnSpPr>
        <xdr:cNvPr id="331" name="直線コネクタ 330"/>
        <xdr:cNvCxnSpPr/>
      </xdr:nvCxnSpPr>
      <xdr:spPr>
        <a:xfrm flipV="1">
          <a:off x="13512800" y="105019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105591</xdr:rowOff>
    </xdr:from>
    <xdr:to>
      <xdr:col>24</xdr:col>
      <xdr:colOff>609600</xdr:colOff>
      <xdr:row>61</xdr:row>
      <xdr:rowOff>35741</xdr:rowOff>
    </xdr:to>
    <xdr:sp macro="" textlink="">
      <xdr:nvSpPr>
        <xdr:cNvPr id="341" name="円/楕円 340"/>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77668</xdr:rowOff>
    </xdr:from>
    <xdr:ext cx="762000" cy="259045"/>
    <xdr:sp macro="" textlink="">
      <xdr:nvSpPr>
        <xdr:cNvPr id="342" name="定員管理の状況該当値テキスト"/>
        <xdr:cNvSpPr txBox="1"/>
      </xdr:nvSpPr>
      <xdr:spPr>
        <a:xfrm>
          <a:off x="17106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100995</xdr:rowOff>
    </xdr:from>
    <xdr:to>
      <xdr:col>23</xdr:col>
      <xdr:colOff>457200</xdr:colOff>
      <xdr:row>61</xdr:row>
      <xdr:rowOff>31145</xdr:rowOff>
    </xdr:to>
    <xdr:sp macro="" textlink="">
      <xdr:nvSpPr>
        <xdr:cNvPr id="343" name="円/楕円 342"/>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15922</xdr:rowOff>
    </xdr:from>
    <xdr:ext cx="736600" cy="259045"/>
    <xdr:sp macro="" textlink="">
      <xdr:nvSpPr>
        <xdr:cNvPr id="344" name="テキスト ボックス 343"/>
        <xdr:cNvSpPr txBox="1"/>
      </xdr:nvSpPr>
      <xdr:spPr>
        <a:xfrm>
          <a:off x="15798800" y="104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125125</xdr:rowOff>
    </xdr:from>
    <xdr:to>
      <xdr:col>22</xdr:col>
      <xdr:colOff>254000</xdr:colOff>
      <xdr:row>61</xdr:row>
      <xdr:rowOff>55275</xdr:rowOff>
    </xdr:to>
    <xdr:sp macro="" textlink="">
      <xdr:nvSpPr>
        <xdr:cNvPr id="345" name="円/楕円 344"/>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40052</xdr:rowOff>
    </xdr:from>
    <xdr:ext cx="762000" cy="259045"/>
    <xdr:sp macro="" textlink="">
      <xdr:nvSpPr>
        <xdr:cNvPr id="346" name="テキスト ボックス 345"/>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164193</xdr:rowOff>
    </xdr:from>
    <xdr:to>
      <xdr:col>21</xdr:col>
      <xdr:colOff>50800</xdr:colOff>
      <xdr:row>61</xdr:row>
      <xdr:rowOff>94343</xdr:rowOff>
    </xdr:to>
    <xdr:sp macro="" textlink="">
      <xdr:nvSpPr>
        <xdr:cNvPr id="347" name="円/楕円 346"/>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79120</xdr:rowOff>
    </xdr:from>
    <xdr:ext cx="762000" cy="259045"/>
    <xdr:sp macro="" textlink="">
      <xdr:nvSpPr>
        <xdr:cNvPr id="348" name="テキスト ボックス 347"/>
        <xdr:cNvSpPr txBox="1"/>
      </xdr:nvSpPr>
      <xdr:spPr>
        <a:xfrm>
          <a:off x="14020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9" name="円/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50" name="テキスト ボックス 34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4763</xdr:rowOff>
    </xdr:from>
    <xdr:to>
      <xdr:col>24</xdr:col>
      <xdr:colOff>558800</xdr:colOff>
      <xdr:row>43</xdr:row>
      <xdr:rowOff>137478</xdr:rowOff>
    </xdr:to>
    <xdr:cxnSp macro="">
      <xdr:nvCxnSpPr>
        <xdr:cNvPr id="380" name="直線コネクタ 379"/>
        <xdr:cNvCxnSpPr/>
      </xdr:nvCxnSpPr>
      <xdr:spPr>
        <a:xfrm flipV="1">
          <a:off x="16179800" y="7377113"/>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137478</xdr:rowOff>
    </xdr:from>
    <xdr:to>
      <xdr:col>23</xdr:col>
      <xdr:colOff>406400</xdr:colOff>
      <xdr:row>44</xdr:row>
      <xdr:rowOff>80645</xdr:rowOff>
    </xdr:to>
    <xdr:cxnSp macro="">
      <xdr:nvCxnSpPr>
        <xdr:cNvPr id="383" name="直線コネクタ 382"/>
        <xdr:cNvCxnSpPr/>
      </xdr:nvCxnSpPr>
      <xdr:spPr>
        <a:xfrm flipV="1">
          <a:off x="15290800" y="75098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80645</xdr:rowOff>
    </xdr:from>
    <xdr:to>
      <xdr:col>22</xdr:col>
      <xdr:colOff>203200</xdr:colOff>
      <xdr:row>44</xdr:row>
      <xdr:rowOff>171132</xdr:rowOff>
    </xdr:to>
    <xdr:cxnSp macro="">
      <xdr:nvCxnSpPr>
        <xdr:cNvPr id="386" name="直線コネクタ 385"/>
        <xdr:cNvCxnSpPr/>
      </xdr:nvCxnSpPr>
      <xdr:spPr>
        <a:xfrm flipV="1">
          <a:off x="14401800" y="762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171132</xdr:rowOff>
    </xdr:from>
    <xdr:to>
      <xdr:col>21</xdr:col>
      <xdr:colOff>0</xdr:colOff>
      <xdr:row>45</xdr:row>
      <xdr:rowOff>11747</xdr:rowOff>
    </xdr:to>
    <xdr:cxnSp macro="">
      <xdr:nvCxnSpPr>
        <xdr:cNvPr id="389" name="直線コネクタ 388"/>
        <xdr:cNvCxnSpPr/>
      </xdr:nvCxnSpPr>
      <xdr:spPr>
        <a:xfrm flipV="1">
          <a:off x="13512800" y="77149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125413</xdr:rowOff>
    </xdr:from>
    <xdr:to>
      <xdr:col>24</xdr:col>
      <xdr:colOff>609600</xdr:colOff>
      <xdr:row>43</xdr:row>
      <xdr:rowOff>55563</xdr:rowOff>
    </xdr:to>
    <xdr:sp macro="" textlink="">
      <xdr:nvSpPr>
        <xdr:cNvPr id="399" name="円/楕円 398"/>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97490</xdr:rowOff>
    </xdr:from>
    <xdr:ext cx="762000" cy="259045"/>
    <xdr:sp macro="" textlink="">
      <xdr:nvSpPr>
        <xdr:cNvPr id="400" name="公債費負担の状況該当値テキスト"/>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86678</xdr:rowOff>
    </xdr:from>
    <xdr:to>
      <xdr:col>23</xdr:col>
      <xdr:colOff>457200</xdr:colOff>
      <xdr:row>44</xdr:row>
      <xdr:rowOff>16828</xdr:rowOff>
    </xdr:to>
    <xdr:sp macro="" textlink="">
      <xdr:nvSpPr>
        <xdr:cNvPr id="401" name="円/楕円 400"/>
        <xdr:cNvSpPr/>
      </xdr:nvSpPr>
      <xdr:spPr>
        <a:xfrm>
          <a:off x="16129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1605</xdr:rowOff>
    </xdr:from>
    <xdr:ext cx="736600" cy="259045"/>
    <xdr:sp macro="" textlink="">
      <xdr:nvSpPr>
        <xdr:cNvPr id="402" name="テキスト ボックス 401"/>
        <xdr:cNvSpPr txBox="1"/>
      </xdr:nvSpPr>
      <xdr:spPr>
        <a:xfrm>
          <a:off x="15798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29845</xdr:rowOff>
    </xdr:from>
    <xdr:to>
      <xdr:col>22</xdr:col>
      <xdr:colOff>254000</xdr:colOff>
      <xdr:row>44</xdr:row>
      <xdr:rowOff>131445</xdr:rowOff>
    </xdr:to>
    <xdr:sp macro="" textlink="">
      <xdr:nvSpPr>
        <xdr:cNvPr id="403" name="円/楕円 402"/>
        <xdr:cNvSpPr/>
      </xdr:nvSpPr>
      <xdr:spPr>
        <a:xfrm>
          <a:off x="15240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116222</xdr:rowOff>
    </xdr:from>
    <xdr:ext cx="762000" cy="259045"/>
    <xdr:sp macro="" textlink="">
      <xdr:nvSpPr>
        <xdr:cNvPr id="404" name="テキスト ボックス 403"/>
        <xdr:cNvSpPr txBox="1"/>
      </xdr:nvSpPr>
      <xdr:spPr>
        <a:xfrm>
          <a:off x="14909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120332</xdr:rowOff>
    </xdr:from>
    <xdr:to>
      <xdr:col>21</xdr:col>
      <xdr:colOff>50800</xdr:colOff>
      <xdr:row>45</xdr:row>
      <xdr:rowOff>50482</xdr:rowOff>
    </xdr:to>
    <xdr:sp macro="" textlink="">
      <xdr:nvSpPr>
        <xdr:cNvPr id="405" name="円/楕円 404"/>
        <xdr:cNvSpPr/>
      </xdr:nvSpPr>
      <xdr:spPr>
        <a:xfrm>
          <a:off x="14351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35259</xdr:rowOff>
    </xdr:from>
    <xdr:ext cx="762000" cy="259045"/>
    <xdr:sp macro="" textlink="">
      <xdr:nvSpPr>
        <xdr:cNvPr id="406" name="テキスト ボックス 405"/>
        <xdr:cNvSpPr txBox="1"/>
      </xdr:nvSpPr>
      <xdr:spPr>
        <a:xfrm>
          <a:off x="14020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132397</xdr:rowOff>
    </xdr:from>
    <xdr:to>
      <xdr:col>19</xdr:col>
      <xdr:colOff>533400</xdr:colOff>
      <xdr:row>45</xdr:row>
      <xdr:rowOff>62547</xdr:rowOff>
    </xdr:to>
    <xdr:sp macro="" textlink="">
      <xdr:nvSpPr>
        <xdr:cNvPr id="407" name="円/楕円 406"/>
        <xdr:cNvSpPr/>
      </xdr:nvSpPr>
      <xdr:spPr>
        <a:xfrm>
          <a:off x="13462000" y="76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47324</xdr:rowOff>
    </xdr:from>
    <xdr:ext cx="762000" cy="259045"/>
    <xdr:sp macro="" textlink="">
      <xdr:nvSpPr>
        <xdr:cNvPr id="408" name="テキスト ボックス 407"/>
        <xdr:cNvSpPr txBox="1"/>
      </xdr:nvSpPr>
      <xdr:spPr>
        <a:xfrm>
          <a:off x="13131800" y="7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地方債の発行抑制などによる地方債残高の減少や職員数の減少に伴い、前年度と比較して改善している。今後大型事業を実施予定としているものの、新規事業実施においては、地方債の活用や債務負担行為の設定等に総点検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25432</xdr:rowOff>
    </xdr:from>
    <xdr:to>
      <xdr:col>24</xdr:col>
      <xdr:colOff>558800</xdr:colOff>
      <xdr:row>19</xdr:row>
      <xdr:rowOff>97822</xdr:rowOff>
    </xdr:to>
    <xdr:cxnSp macro="">
      <xdr:nvCxnSpPr>
        <xdr:cNvPr id="438" name="直線コネクタ 437"/>
        <xdr:cNvCxnSpPr/>
      </xdr:nvCxnSpPr>
      <xdr:spPr>
        <a:xfrm flipV="1">
          <a:off x="16179800" y="32829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97822</xdr:rowOff>
    </xdr:from>
    <xdr:to>
      <xdr:col>23</xdr:col>
      <xdr:colOff>406400</xdr:colOff>
      <xdr:row>20</xdr:row>
      <xdr:rowOff>89853</xdr:rowOff>
    </xdr:to>
    <xdr:cxnSp macro="">
      <xdr:nvCxnSpPr>
        <xdr:cNvPr id="441" name="直線コネクタ 440"/>
        <xdr:cNvCxnSpPr/>
      </xdr:nvCxnSpPr>
      <xdr:spPr>
        <a:xfrm flipV="1">
          <a:off x="15290800" y="3355372"/>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89853</xdr:rowOff>
    </xdr:from>
    <xdr:to>
      <xdr:col>22</xdr:col>
      <xdr:colOff>203200</xdr:colOff>
      <xdr:row>20</xdr:row>
      <xdr:rowOff>158020</xdr:rowOff>
    </xdr:to>
    <xdr:cxnSp macro="">
      <xdr:nvCxnSpPr>
        <xdr:cNvPr id="444" name="直線コネクタ 443"/>
        <xdr:cNvCxnSpPr/>
      </xdr:nvCxnSpPr>
      <xdr:spPr>
        <a:xfrm flipV="1">
          <a:off x="14401800" y="3518853"/>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158020</xdr:rowOff>
    </xdr:from>
    <xdr:to>
      <xdr:col>21</xdr:col>
      <xdr:colOff>0</xdr:colOff>
      <xdr:row>21</xdr:row>
      <xdr:rowOff>119285</xdr:rowOff>
    </xdr:to>
    <xdr:cxnSp macro="">
      <xdr:nvCxnSpPr>
        <xdr:cNvPr id="447" name="直線コネクタ 446"/>
        <xdr:cNvCxnSpPr/>
      </xdr:nvCxnSpPr>
      <xdr:spPr>
        <a:xfrm flipV="1">
          <a:off x="13512800" y="35870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146082</xdr:rowOff>
    </xdr:from>
    <xdr:to>
      <xdr:col>24</xdr:col>
      <xdr:colOff>609600</xdr:colOff>
      <xdr:row>19</xdr:row>
      <xdr:rowOff>76232</xdr:rowOff>
    </xdr:to>
    <xdr:sp macro="" textlink="">
      <xdr:nvSpPr>
        <xdr:cNvPr id="457" name="円/楕円 456"/>
        <xdr:cNvSpPr/>
      </xdr:nvSpPr>
      <xdr:spPr>
        <a:xfrm>
          <a:off x="16967200" y="3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118159</xdr:rowOff>
    </xdr:from>
    <xdr:ext cx="762000" cy="259045"/>
    <xdr:sp macro="" textlink="">
      <xdr:nvSpPr>
        <xdr:cNvPr id="458" name="将来負担の状況該当値テキスト"/>
        <xdr:cNvSpPr txBox="1"/>
      </xdr:nvSpPr>
      <xdr:spPr>
        <a:xfrm>
          <a:off x="17106900" y="320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47022</xdr:rowOff>
    </xdr:from>
    <xdr:to>
      <xdr:col>23</xdr:col>
      <xdr:colOff>457200</xdr:colOff>
      <xdr:row>19</xdr:row>
      <xdr:rowOff>148622</xdr:rowOff>
    </xdr:to>
    <xdr:sp macro="" textlink="">
      <xdr:nvSpPr>
        <xdr:cNvPr id="459" name="円/楕円 458"/>
        <xdr:cNvSpPr/>
      </xdr:nvSpPr>
      <xdr:spPr>
        <a:xfrm>
          <a:off x="16129000" y="3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133399</xdr:rowOff>
    </xdr:from>
    <xdr:ext cx="736600" cy="259045"/>
    <xdr:sp macro="" textlink="">
      <xdr:nvSpPr>
        <xdr:cNvPr id="460" name="テキスト ボックス 459"/>
        <xdr:cNvSpPr txBox="1"/>
      </xdr:nvSpPr>
      <xdr:spPr>
        <a:xfrm>
          <a:off x="15798800" y="339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39053</xdr:rowOff>
    </xdr:from>
    <xdr:to>
      <xdr:col>22</xdr:col>
      <xdr:colOff>254000</xdr:colOff>
      <xdr:row>20</xdr:row>
      <xdr:rowOff>140653</xdr:rowOff>
    </xdr:to>
    <xdr:sp macro="" textlink="">
      <xdr:nvSpPr>
        <xdr:cNvPr id="461" name="円/楕円 460"/>
        <xdr:cNvSpPr/>
      </xdr:nvSpPr>
      <xdr:spPr>
        <a:xfrm>
          <a:off x="15240000" y="3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125430</xdr:rowOff>
    </xdr:from>
    <xdr:ext cx="762000" cy="259045"/>
    <xdr:sp macro="" textlink="">
      <xdr:nvSpPr>
        <xdr:cNvPr id="462" name="テキスト ボックス 461"/>
        <xdr:cNvSpPr txBox="1"/>
      </xdr:nvSpPr>
      <xdr:spPr>
        <a:xfrm>
          <a:off x="14909800" y="35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107220</xdr:rowOff>
    </xdr:from>
    <xdr:to>
      <xdr:col>21</xdr:col>
      <xdr:colOff>50800</xdr:colOff>
      <xdr:row>21</xdr:row>
      <xdr:rowOff>37370</xdr:rowOff>
    </xdr:to>
    <xdr:sp macro="" textlink="">
      <xdr:nvSpPr>
        <xdr:cNvPr id="463" name="円/楕円 462"/>
        <xdr:cNvSpPr/>
      </xdr:nvSpPr>
      <xdr:spPr>
        <a:xfrm>
          <a:off x="14351000" y="3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22147</xdr:rowOff>
    </xdr:from>
    <xdr:ext cx="762000" cy="259045"/>
    <xdr:sp macro="" textlink="">
      <xdr:nvSpPr>
        <xdr:cNvPr id="464" name="テキスト ボックス 463"/>
        <xdr:cNvSpPr txBox="1"/>
      </xdr:nvSpPr>
      <xdr:spPr>
        <a:xfrm>
          <a:off x="14020800" y="362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68485</xdr:rowOff>
    </xdr:from>
    <xdr:to>
      <xdr:col>19</xdr:col>
      <xdr:colOff>533400</xdr:colOff>
      <xdr:row>21</xdr:row>
      <xdr:rowOff>170085</xdr:rowOff>
    </xdr:to>
    <xdr:sp macro="" textlink="">
      <xdr:nvSpPr>
        <xdr:cNvPr id="465" name="円/楕円 464"/>
        <xdr:cNvSpPr/>
      </xdr:nvSpPr>
      <xdr:spPr>
        <a:xfrm>
          <a:off x="13462000" y="3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154862</xdr:rowOff>
    </xdr:from>
    <xdr:ext cx="762000" cy="259045"/>
    <xdr:sp macro="" textlink="">
      <xdr:nvSpPr>
        <xdr:cNvPr id="466" name="テキスト ボックス 465"/>
        <xdr:cNvSpPr txBox="1"/>
      </xdr:nvSpPr>
      <xdr:spPr>
        <a:xfrm>
          <a:off x="13131800" y="37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51,335
50,873
230.50
24,596,234
23,888,575
600,727
12,959,364
25,108,483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117.9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件費については類似団体内平均値を下回っている。ラスパイレス指数は改善され、類似団体内平均値を上回るようになったが、対人口職員数が類似団体内平均値より高めであることがこれらの要因と考えられる。人件費そのものにおいても類似団体内平均値を下回るようにさらなる給与・定員の適正化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92710</xdr:rowOff>
    </xdr:to>
    <xdr:cxnSp macro="">
      <xdr:nvCxnSpPr>
        <xdr:cNvPr id="65" name="直線コネクタ 64"/>
        <xdr:cNvCxnSpPr/>
      </xdr:nvCxnSpPr>
      <xdr:spPr>
        <a:xfrm flipV="1">
          <a:off x="3987800" y="6352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161290</xdr:rowOff>
    </xdr:to>
    <xdr:cxnSp macro="">
      <xdr:nvCxnSpPr>
        <xdr:cNvPr id="68" name="直線コネクタ 67"/>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161290</xdr:rowOff>
    </xdr:to>
    <xdr:cxnSp macro="">
      <xdr:nvCxnSpPr>
        <xdr:cNvPr id="71" name="直線コネクタ 70"/>
        <xdr:cNvCxnSpPr/>
      </xdr:nvCxnSpPr>
      <xdr:spPr>
        <a:xfrm>
          <a:off x="2209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165100</xdr:rowOff>
    </xdr:to>
    <xdr:cxnSp macro="">
      <xdr:nvCxnSpPr>
        <xdr:cNvPr id="74" name="直線コネクタ 73"/>
        <xdr:cNvCxnSpPr/>
      </xdr:nvCxnSpPr>
      <xdr:spPr>
        <a:xfrm flipV="1">
          <a:off x="1320800" y="6451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4" name="円/楕円 83"/>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5"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6" name="円/楕円 85"/>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7" name="テキスト ボックス 86"/>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8" name="円/楕円 87"/>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9" name="テキスト ボックス 88"/>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0" name="円/楕円 89"/>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1" name="テキスト ボックス 90"/>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2" name="円/楕円 91"/>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3" name="テキスト ボックス 92"/>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「氷見市集中改革プラン</a:t>
          </a:r>
          <a:r>
            <a:rPr lang="en-US" altLang="ja-JP" sz="1300" b="0" i="0" baseline="0">
              <a:solidFill>
                <a:schemeClr val="dk1"/>
              </a:solidFill>
              <a:effectLst/>
              <a:latin typeface="+mn-lt"/>
              <a:ea typeface="+mn-ea"/>
              <a:cs typeface="+mn-cs"/>
            </a:rPr>
            <a:t>Ⅱ</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年度）」の前プランより公共施設及び事務事業の等の必要性や効果について適正化を図り、その結果、物件費に係る経常収支比率は類似団体平均を上回っている。今後も引き続き適正化を図る。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16510</xdr:rowOff>
    </xdr:to>
    <xdr:cxnSp macro="">
      <xdr:nvCxnSpPr>
        <xdr:cNvPr id="126" name="直線コネクタ 125"/>
        <xdr:cNvCxnSpPr/>
      </xdr:nvCxnSpPr>
      <xdr:spPr>
        <a:xfrm>
          <a:off x="15671800" y="254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14</xdr:row>
      <xdr:rowOff>142240</xdr:rowOff>
    </xdr:to>
    <xdr:cxnSp macro="">
      <xdr:nvCxnSpPr>
        <xdr:cNvPr id="129" name="直線コネクタ 128"/>
        <xdr:cNvCxnSpPr/>
      </xdr:nvCxnSpPr>
      <xdr:spPr>
        <a:xfrm>
          <a:off x="14782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142240</xdr:rowOff>
    </xdr:to>
    <xdr:cxnSp macro="">
      <xdr:nvCxnSpPr>
        <xdr:cNvPr id="132" name="直線コネクタ 131"/>
        <xdr:cNvCxnSpPr/>
      </xdr:nvCxnSpPr>
      <xdr:spPr>
        <a:xfrm>
          <a:off x="13893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119380</xdr:rowOff>
    </xdr:to>
    <xdr:cxnSp macro="">
      <xdr:nvCxnSpPr>
        <xdr:cNvPr id="135" name="直線コネクタ 134"/>
        <xdr:cNvCxnSpPr/>
      </xdr:nvCxnSpPr>
      <xdr:spPr>
        <a:xfrm flipV="1">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5" name="円/楕円 144"/>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6"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7" name="円/楕円 146"/>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8" name="テキスト ボックス 147"/>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9" name="円/楕円 148"/>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0" name="テキスト ボックス 149"/>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2" name="テキスト ボックス 151"/>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3" name="円/楕円 152"/>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4" name="テキスト ボックス 153"/>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扶助費に係る経常収支比率はここ数年、類似団体平均を上回っている。関係機関等と協議しながら見直しを行い、今後も引き続き適正化を図る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90424</xdr:rowOff>
    </xdr:from>
    <xdr:to>
      <xdr:col>7</xdr:col>
      <xdr:colOff>15875</xdr:colOff>
      <xdr:row>54</xdr:row>
      <xdr:rowOff>136144</xdr:rowOff>
    </xdr:to>
    <xdr:cxnSp macro="">
      <xdr:nvCxnSpPr>
        <xdr:cNvPr id="185" name="直線コネクタ 184"/>
        <xdr:cNvCxnSpPr/>
      </xdr:nvCxnSpPr>
      <xdr:spPr>
        <a:xfrm>
          <a:off x="3987800" y="93487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26416</xdr:rowOff>
    </xdr:from>
    <xdr:to>
      <xdr:col>5</xdr:col>
      <xdr:colOff>549275</xdr:colOff>
      <xdr:row>54</xdr:row>
      <xdr:rowOff>90424</xdr:rowOff>
    </xdr:to>
    <xdr:cxnSp macro="">
      <xdr:nvCxnSpPr>
        <xdr:cNvPr id="188" name="直線コネクタ 187"/>
        <xdr:cNvCxnSpPr/>
      </xdr:nvCxnSpPr>
      <xdr:spPr>
        <a:xfrm>
          <a:off x="3098800" y="9284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26416</xdr:rowOff>
    </xdr:to>
    <xdr:cxnSp macro="">
      <xdr:nvCxnSpPr>
        <xdr:cNvPr id="191" name="直線コネクタ 190"/>
        <xdr:cNvCxnSpPr/>
      </xdr:nvCxnSpPr>
      <xdr:spPr>
        <a:xfrm>
          <a:off x="2209800" y="9248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170434</xdr:rowOff>
    </xdr:to>
    <xdr:cxnSp macro="">
      <xdr:nvCxnSpPr>
        <xdr:cNvPr id="194" name="直線コネクタ 193"/>
        <xdr:cNvCxnSpPr/>
      </xdr:nvCxnSpPr>
      <xdr:spPr>
        <a:xfrm flipV="1">
          <a:off x="1320800" y="9248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85344</xdr:rowOff>
    </xdr:from>
    <xdr:to>
      <xdr:col>7</xdr:col>
      <xdr:colOff>66675</xdr:colOff>
      <xdr:row>55</xdr:row>
      <xdr:rowOff>15494</xdr:rowOff>
    </xdr:to>
    <xdr:sp macro="" textlink="">
      <xdr:nvSpPr>
        <xdr:cNvPr id="204" name="円/楕円 203"/>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101871</xdr:rowOff>
    </xdr:from>
    <xdr:ext cx="762000" cy="259045"/>
    <xdr:sp macro="" textlink="">
      <xdr:nvSpPr>
        <xdr:cNvPr id="205"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39624</xdr:rowOff>
    </xdr:from>
    <xdr:to>
      <xdr:col>5</xdr:col>
      <xdr:colOff>600075</xdr:colOff>
      <xdr:row>54</xdr:row>
      <xdr:rowOff>141224</xdr:rowOff>
    </xdr:to>
    <xdr:sp macro="" textlink="">
      <xdr:nvSpPr>
        <xdr:cNvPr id="206" name="円/楕円 205"/>
        <xdr:cNvSpPr/>
      </xdr:nvSpPr>
      <xdr:spPr>
        <a:xfrm>
          <a:off x="3937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151401</xdr:rowOff>
    </xdr:from>
    <xdr:ext cx="736600" cy="259045"/>
    <xdr:sp macro="" textlink="">
      <xdr:nvSpPr>
        <xdr:cNvPr id="207" name="テキスト ボックス 206"/>
        <xdr:cNvSpPr txBox="1"/>
      </xdr:nvSpPr>
      <xdr:spPr>
        <a:xfrm>
          <a:off x="3606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147066</xdr:rowOff>
    </xdr:from>
    <xdr:to>
      <xdr:col>4</xdr:col>
      <xdr:colOff>396875</xdr:colOff>
      <xdr:row>54</xdr:row>
      <xdr:rowOff>77216</xdr:rowOff>
    </xdr:to>
    <xdr:sp macro="" textlink="">
      <xdr:nvSpPr>
        <xdr:cNvPr id="208" name="円/楕円 207"/>
        <xdr:cNvSpPr/>
      </xdr:nvSpPr>
      <xdr:spPr>
        <a:xfrm>
          <a:off x="3048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87393</xdr:rowOff>
    </xdr:from>
    <xdr:ext cx="762000" cy="259045"/>
    <xdr:sp macro="" textlink="">
      <xdr:nvSpPr>
        <xdr:cNvPr id="209" name="テキスト ボックス 208"/>
        <xdr:cNvSpPr txBox="1"/>
      </xdr:nvSpPr>
      <xdr:spPr>
        <a:xfrm>
          <a:off x="2717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0" name="円/楕円 209"/>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1" name="テキスト ボックス 210"/>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119634</xdr:rowOff>
    </xdr:from>
    <xdr:to>
      <xdr:col>1</xdr:col>
      <xdr:colOff>676275</xdr:colOff>
      <xdr:row>54</xdr:row>
      <xdr:rowOff>49784</xdr:rowOff>
    </xdr:to>
    <xdr:sp macro="" textlink="">
      <xdr:nvSpPr>
        <xdr:cNvPr id="212" name="円/楕円 211"/>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59961</xdr:rowOff>
    </xdr:from>
    <xdr:ext cx="762000" cy="259045"/>
    <xdr:sp macro="" textlink="">
      <xdr:nvSpPr>
        <xdr:cNvPr id="213" name="テキスト ボックス 212"/>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その他に係る経常収支比率が類似団体平均を下回っており、主な要因は繰出金である。繰出金においては総じて減少傾向にあるが、下水道特別会計、介護保険特別会計、国民健康保険特別会計への経常経費繰出金について増加しているため、経常収支比率については高水準で推移している。今後は各特別会計において、経費削減、利用料等の適正化を図ることなどにより、普通会計の負担軽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46" name="直線コネクタ 245"/>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49" name="直線コネクタ 248"/>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115570</xdr:rowOff>
    </xdr:to>
    <xdr:cxnSp macro="">
      <xdr:nvCxnSpPr>
        <xdr:cNvPr id="252" name="直線コネクタ 251"/>
        <xdr:cNvCxnSpPr/>
      </xdr:nvCxnSpPr>
      <xdr:spPr>
        <a:xfrm flipV="1">
          <a:off x="13893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115570</xdr:rowOff>
    </xdr:to>
    <xdr:cxnSp macro="">
      <xdr:nvCxnSpPr>
        <xdr:cNvPr id="255" name="直線コネクタ 254"/>
        <xdr:cNvCxnSpPr/>
      </xdr:nvCxnSpPr>
      <xdr:spPr>
        <a:xfrm>
          <a:off x="13004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5" name="円/楕円 264"/>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6"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7" name="円/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9" name="円/楕円 268"/>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0" name="テキスト ボックス 269"/>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1" name="円/楕円 270"/>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2" name="テキスト ボックス 27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3" name="円/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4" name="テキスト ボックス 27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補助費に係る経常収支比率はここ数年、類似団体平均を上回っている。補助金等交付基準に基づきながら更なる見直しを行い、今後も引き続き適正化を図る。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145288</xdr:rowOff>
    </xdr:to>
    <xdr:cxnSp macro="">
      <xdr:nvCxnSpPr>
        <xdr:cNvPr id="304" name="直線コネクタ 303"/>
        <xdr:cNvCxnSpPr/>
      </xdr:nvCxnSpPr>
      <xdr:spPr>
        <a:xfrm>
          <a:off x="15671800" y="59334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122428</xdr:rowOff>
    </xdr:to>
    <xdr:cxnSp macro="">
      <xdr:nvCxnSpPr>
        <xdr:cNvPr id="307" name="直線コネクタ 306"/>
        <xdr:cNvCxnSpPr/>
      </xdr:nvCxnSpPr>
      <xdr:spPr>
        <a:xfrm flipV="1">
          <a:off x="14782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122428</xdr:rowOff>
    </xdr:to>
    <xdr:cxnSp macro="">
      <xdr:nvCxnSpPr>
        <xdr:cNvPr id="310" name="直線コネクタ 309"/>
        <xdr:cNvCxnSpPr/>
      </xdr:nvCxnSpPr>
      <xdr:spPr>
        <a:xfrm>
          <a:off x="13893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122428</xdr:rowOff>
    </xdr:to>
    <xdr:cxnSp macro="">
      <xdr:nvCxnSpPr>
        <xdr:cNvPr id="313" name="直線コネクタ 312"/>
        <xdr:cNvCxnSpPr/>
      </xdr:nvCxnSpPr>
      <xdr:spPr>
        <a:xfrm flipV="1">
          <a:off x="13004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3" name="円/楕円 322"/>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4"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5" name="円/楕円 324"/>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6" name="テキスト ボックス 325"/>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7" name="円/楕円 326"/>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28" name="テキスト ボックス 327"/>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29" name="円/楕円 328"/>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0" name="テキスト ボックス 329"/>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1" name="円/楕円 330"/>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2" name="テキスト ボックス 331"/>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33274</xdr:rowOff>
    </xdr:to>
    <xdr:cxnSp macro="">
      <xdr:nvCxnSpPr>
        <xdr:cNvPr id="362" name="直線コネクタ 361"/>
        <xdr:cNvCxnSpPr/>
      </xdr:nvCxnSpPr>
      <xdr:spPr>
        <a:xfrm flipV="1">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69850</xdr:rowOff>
    </xdr:to>
    <xdr:cxnSp macro="">
      <xdr:nvCxnSpPr>
        <xdr:cNvPr id="365" name="直線コネクタ 364"/>
        <xdr:cNvCxnSpPr/>
      </xdr:nvCxnSpPr>
      <xdr:spPr>
        <a:xfrm flipV="1">
          <a:off x="3098800" y="13577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129287</xdr:rowOff>
    </xdr:to>
    <xdr:cxnSp macro="">
      <xdr:nvCxnSpPr>
        <xdr:cNvPr id="368" name="直線コネクタ 367"/>
        <xdr:cNvCxnSpPr/>
      </xdr:nvCxnSpPr>
      <xdr:spPr>
        <a:xfrm flipV="1">
          <a:off x="2209800" y="13614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80</xdr:row>
      <xdr:rowOff>35561</xdr:rowOff>
    </xdr:to>
    <xdr:cxnSp macro="">
      <xdr:nvCxnSpPr>
        <xdr:cNvPr id="371" name="直線コネクタ 370"/>
        <xdr:cNvCxnSpPr/>
      </xdr:nvCxnSpPr>
      <xdr:spPr>
        <a:xfrm flipV="1">
          <a:off x="1320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81" name="円/楕円 380"/>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82"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3" name="円/楕円 382"/>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4" name="テキスト ボックス 383"/>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5" name="円/楕円 384"/>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6" name="テキスト ボックス 385"/>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87" name="円/楕円 386"/>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88" name="テキスト ボックス 387"/>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89" name="円/楕円 388"/>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71138</xdr:rowOff>
    </xdr:from>
    <xdr:ext cx="762000" cy="259045"/>
    <xdr:sp macro="" textlink="">
      <xdr:nvSpPr>
        <xdr:cNvPr id="390" name="テキスト ボックス 389"/>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公債費を除く経常収支比率は類似団体平均を上回っている。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公債費においては、事業の選定を行い市債の発行額を抑制するなど、適正化を図る。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73660</xdr:rowOff>
    </xdr:to>
    <xdr:cxnSp macro="">
      <xdr:nvCxnSpPr>
        <xdr:cNvPr id="423" name="直線コネクタ 422"/>
        <xdr:cNvCxnSpPr/>
      </xdr:nvCxnSpPr>
      <xdr:spPr>
        <a:xfrm>
          <a:off x="15671800" y="12909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62230</xdr:rowOff>
    </xdr:to>
    <xdr:cxnSp macro="">
      <xdr:nvCxnSpPr>
        <xdr:cNvPr id="426" name="直線コネクタ 425"/>
        <xdr:cNvCxnSpPr/>
      </xdr:nvCxnSpPr>
      <xdr:spPr>
        <a:xfrm flipV="1">
          <a:off x="14782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75</xdr:row>
      <xdr:rowOff>62230</xdr:rowOff>
    </xdr:to>
    <xdr:cxnSp macro="">
      <xdr:nvCxnSpPr>
        <xdr:cNvPr id="429" name="直線コネクタ 428"/>
        <xdr:cNvCxnSpPr/>
      </xdr:nvCxnSpPr>
      <xdr:spPr>
        <a:xfrm>
          <a:off x="13893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149861</xdr:rowOff>
    </xdr:to>
    <xdr:cxnSp macro="">
      <xdr:nvCxnSpPr>
        <xdr:cNvPr id="432" name="直線コネクタ 431"/>
        <xdr:cNvCxnSpPr/>
      </xdr:nvCxnSpPr>
      <xdr:spPr>
        <a:xfrm flipV="1">
          <a:off x="13004800" y="128943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42" name="円/楕円 441"/>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43"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44" name="円/楕円 443"/>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45" name="テキスト ボックス 444"/>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46" name="円/楕円 445"/>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47" name="テキスト ボックス 446"/>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8" name="円/楕円 447"/>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49" name="テキスト ボックス 448"/>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0" name="円/楕円 449"/>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51" name="テキスト ボックス 450"/>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20339</xdr:rowOff>
    </xdr:from>
    <xdr:to>
      <xdr:col>4</xdr:col>
      <xdr:colOff>1117600</xdr:colOff>
      <xdr:row>17</xdr:row>
      <xdr:rowOff>85433</xdr:rowOff>
    </xdr:to>
    <xdr:cxnSp macro="">
      <xdr:nvCxnSpPr>
        <xdr:cNvPr id="50" name="直線コネクタ 49"/>
        <xdr:cNvCxnSpPr/>
      </xdr:nvCxnSpPr>
      <xdr:spPr bwMode="auto">
        <a:xfrm>
          <a:off x="5003800" y="2982614"/>
          <a:ext cx="647700" cy="6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159557</xdr:rowOff>
    </xdr:from>
    <xdr:to>
      <xdr:col>4</xdr:col>
      <xdr:colOff>469900</xdr:colOff>
      <xdr:row>17</xdr:row>
      <xdr:rowOff>20339</xdr:rowOff>
    </xdr:to>
    <xdr:cxnSp macro="">
      <xdr:nvCxnSpPr>
        <xdr:cNvPr id="53" name="直線コネクタ 52"/>
        <xdr:cNvCxnSpPr/>
      </xdr:nvCxnSpPr>
      <xdr:spPr bwMode="auto">
        <a:xfrm>
          <a:off x="4305300" y="2950382"/>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159557</xdr:rowOff>
    </xdr:from>
    <xdr:to>
      <xdr:col>3</xdr:col>
      <xdr:colOff>904875</xdr:colOff>
      <xdr:row>16</xdr:row>
      <xdr:rowOff>163328</xdr:rowOff>
    </xdr:to>
    <xdr:cxnSp macro="">
      <xdr:nvCxnSpPr>
        <xdr:cNvPr id="56" name="直線コネクタ 55"/>
        <xdr:cNvCxnSpPr/>
      </xdr:nvCxnSpPr>
      <xdr:spPr bwMode="auto">
        <a:xfrm flipV="1">
          <a:off x="3606800" y="2950382"/>
          <a:ext cx="698500" cy="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100311</xdr:rowOff>
    </xdr:from>
    <xdr:to>
      <xdr:col>3</xdr:col>
      <xdr:colOff>206375</xdr:colOff>
      <xdr:row>16</xdr:row>
      <xdr:rowOff>163328</xdr:rowOff>
    </xdr:to>
    <xdr:cxnSp macro="">
      <xdr:nvCxnSpPr>
        <xdr:cNvPr id="59" name="直線コネクタ 58"/>
        <xdr:cNvCxnSpPr/>
      </xdr:nvCxnSpPr>
      <xdr:spPr bwMode="auto">
        <a:xfrm>
          <a:off x="2908300" y="2891136"/>
          <a:ext cx="6985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34633</xdr:rowOff>
    </xdr:from>
    <xdr:to>
      <xdr:col>5</xdr:col>
      <xdr:colOff>34925</xdr:colOff>
      <xdr:row>17</xdr:row>
      <xdr:rowOff>136233</xdr:rowOff>
    </xdr:to>
    <xdr:sp macro="" textlink="">
      <xdr:nvSpPr>
        <xdr:cNvPr id="69" name="円/楕円 68"/>
        <xdr:cNvSpPr/>
      </xdr:nvSpPr>
      <xdr:spPr bwMode="auto">
        <a:xfrm>
          <a:off x="56007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6710</xdr:rowOff>
    </xdr:from>
    <xdr:ext cx="762000" cy="259045"/>
    <xdr:sp macro="" textlink="">
      <xdr:nvSpPr>
        <xdr:cNvPr id="70" name="人口1人当たり決算額の推移該当値テキスト130"/>
        <xdr:cNvSpPr txBox="1"/>
      </xdr:nvSpPr>
      <xdr:spPr>
        <a:xfrm>
          <a:off x="5740400" y="296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140989</xdr:rowOff>
    </xdr:from>
    <xdr:to>
      <xdr:col>4</xdr:col>
      <xdr:colOff>520700</xdr:colOff>
      <xdr:row>17</xdr:row>
      <xdr:rowOff>71139</xdr:rowOff>
    </xdr:to>
    <xdr:sp macro="" textlink="">
      <xdr:nvSpPr>
        <xdr:cNvPr id="71" name="円/楕円 70"/>
        <xdr:cNvSpPr/>
      </xdr:nvSpPr>
      <xdr:spPr bwMode="auto">
        <a:xfrm>
          <a:off x="4953000" y="29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55916</xdr:rowOff>
    </xdr:from>
    <xdr:ext cx="736600" cy="259045"/>
    <xdr:sp macro="" textlink="">
      <xdr:nvSpPr>
        <xdr:cNvPr id="72" name="テキスト ボックス 71"/>
        <xdr:cNvSpPr txBox="1"/>
      </xdr:nvSpPr>
      <xdr:spPr>
        <a:xfrm>
          <a:off x="4622800" y="301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108757</xdr:rowOff>
    </xdr:from>
    <xdr:to>
      <xdr:col>3</xdr:col>
      <xdr:colOff>955675</xdr:colOff>
      <xdr:row>17</xdr:row>
      <xdr:rowOff>38907</xdr:rowOff>
    </xdr:to>
    <xdr:sp macro="" textlink="">
      <xdr:nvSpPr>
        <xdr:cNvPr id="73" name="円/楕円 72"/>
        <xdr:cNvSpPr/>
      </xdr:nvSpPr>
      <xdr:spPr bwMode="auto">
        <a:xfrm>
          <a:off x="4254500" y="2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23684</xdr:rowOff>
    </xdr:from>
    <xdr:ext cx="762000" cy="259045"/>
    <xdr:sp macro="" textlink="">
      <xdr:nvSpPr>
        <xdr:cNvPr id="74" name="テキスト ボックス 73"/>
        <xdr:cNvSpPr txBox="1"/>
      </xdr:nvSpPr>
      <xdr:spPr>
        <a:xfrm>
          <a:off x="3924300" y="29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112528</xdr:rowOff>
    </xdr:from>
    <xdr:to>
      <xdr:col>3</xdr:col>
      <xdr:colOff>257175</xdr:colOff>
      <xdr:row>17</xdr:row>
      <xdr:rowOff>42678</xdr:rowOff>
    </xdr:to>
    <xdr:sp macro="" textlink="">
      <xdr:nvSpPr>
        <xdr:cNvPr id="75" name="円/楕円 74"/>
        <xdr:cNvSpPr/>
      </xdr:nvSpPr>
      <xdr:spPr bwMode="auto">
        <a:xfrm>
          <a:off x="3556000" y="29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27455</xdr:rowOff>
    </xdr:from>
    <xdr:ext cx="762000" cy="259045"/>
    <xdr:sp macro="" textlink="">
      <xdr:nvSpPr>
        <xdr:cNvPr id="76" name="テキスト ボックス 75"/>
        <xdr:cNvSpPr txBox="1"/>
      </xdr:nvSpPr>
      <xdr:spPr>
        <a:xfrm>
          <a:off x="3225800" y="29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49511</xdr:rowOff>
    </xdr:from>
    <xdr:to>
      <xdr:col>2</xdr:col>
      <xdr:colOff>692150</xdr:colOff>
      <xdr:row>16</xdr:row>
      <xdr:rowOff>151111</xdr:rowOff>
    </xdr:to>
    <xdr:sp macro="" textlink="">
      <xdr:nvSpPr>
        <xdr:cNvPr id="77" name="円/楕円 76"/>
        <xdr:cNvSpPr/>
      </xdr:nvSpPr>
      <xdr:spPr bwMode="auto">
        <a:xfrm>
          <a:off x="2857500" y="284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135888</xdr:rowOff>
    </xdr:from>
    <xdr:ext cx="762000" cy="259045"/>
    <xdr:sp macro="" textlink="">
      <xdr:nvSpPr>
        <xdr:cNvPr id="78" name="テキスト ボックス 77"/>
        <xdr:cNvSpPr txBox="1"/>
      </xdr:nvSpPr>
      <xdr:spPr>
        <a:xfrm>
          <a:off x="2527300" y="29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126497</xdr:rowOff>
    </xdr:from>
    <xdr:to>
      <xdr:col>4</xdr:col>
      <xdr:colOff>1117600</xdr:colOff>
      <xdr:row>35</xdr:row>
      <xdr:rowOff>212496</xdr:rowOff>
    </xdr:to>
    <xdr:cxnSp macro="">
      <xdr:nvCxnSpPr>
        <xdr:cNvPr id="110" name="直線コネクタ 109"/>
        <xdr:cNvCxnSpPr/>
      </xdr:nvCxnSpPr>
      <xdr:spPr bwMode="auto">
        <a:xfrm>
          <a:off x="5003800" y="6736847"/>
          <a:ext cx="6477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326979</xdr:rowOff>
    </xdr:from>
    <xdr:to>
      <xdr:col>4</xdr:col>
      <xdr:colOff>469900</xdr:colOff>
      <xdr:row>35</xdr:row>
      <xdr:rowOff>126497</xdr:rowOff>
    </xdr:to>
    <xdr:cxnSp macro="">
      <xdr:nvCxnSpPr>
        <xdr:cNvPr id="113" name="直線コネクタ 112"/>
        <xdr:cNvCxnSpPr/>
      </xdr:nvCxnSpPr>
      <xdr:spPr bwMode="auto">
        <a:xfrm>
          <a:off x="4305300" y="6594429"/>
          <a:ext cx="698500" cy="14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252204</xdr:rowOff>
    </xdr:from>
    <xdr:to>
      <xdr:col>3</xdr:col>
      <xdr:colOff>904875</xdr:colOff>
      <xdr:row>34</xdr:row>
      <xdr:rowOff>326979</xdr:rowOff>
    </xdr:to>
    <xdr:cxnSp macro="">
      <xdr:nvCxnSpPr>
        <xdr:cNvPr id="116" name="直線コネクタ 115"/>
        <xdr:cNvCxnSpPr/>
      </xdr:nvCxnSpPr>
      <xdr:spPr bwMode="auto">
        <a:xfrm>
          <a:off x="3606800" y="6519654"/>
          <a:ext cx="698500" cy="7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238785</xdr:rowOff>
    </xdr:from>
    <xdr:to>
      <xdr:col>3</xdr:col>
      <xdr:colOff>206375</xdr:colOff>
      <xdr:row>34</xdr:row>
      <xdr:rowOff>252204</xdr:rowOff>
    </xdr:to>
    <xdr:cxnSp macro="">
      <xdr:nvCxnSpPr>
        <xdr:cNvPr id="119" name="直線コネクタ 118"/>
        <xdr:cNvCxnSpPr/>
      </xdr:nvCxnSpPr>
      <xdr:spPr bwMode="auto">
        <a:xfrm>
          <a:off x="2908300" y="6506235"/>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161696</xdr:rowOff>
    </xdr:from>
    <xdr:to>
      <xdr:col>5</xdr:col>
      <xdr:colOff>34925</xdr:colOff>
      <xdr:row>35</xdr:row>
      <xdr:rowOff>263296</xdr:rowOff>
    </xdr:to>
    <xdr:sp macro="" textlink="">
      <xdr:nvSpPr>
        <xdr:cNvPr id="129" name="円/楕円 128"/>
        <xdr:cNvSpPr/>
      </xdr:nvSpPr>
      <xdr:spPr bwMode="auto">
        <a:xfrm>
          <a:off x="56007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6773</xdr:rowOff>
    </xdr:from>
    <xdr:ext cx="762000" cy="259045"/>
    <xdr:sp macro="" textlink="">
      <xdr:nvSpPr>
        <xdr:cNvPr id="130" name="人口1人当たり決算額の推移該当値テキスト445"/>
        <xdr:cNvSpPr txBox="1"/>
      </xdr:nvSpPr>
      <xdr:spPr>
        <a:xfrm>
          <a:off x="5740400" y="661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75697</xdr:rowOff>
    </xdr:from>
    <xdr:to>
      <xdr:col>4</xdr:col>
      <xdr:colOff>520700</xdr:colOff>
      <xdr:row>35</xdr:row>
      <xdr:rowOff>177297</xdr:rowOff>
    </xdr:to>
    <xdr:sp macro="" textlink="">
      <xdr:nvSpPr>
        <xdr:cNvPr id="131" name="円/楕円 130"/>
        <xdr:cNvSpPr/>
      </xdr:nvSpPr>
      <xdr:spPr bwMode="auto">
        <a:xfrm>
          <a:off x="4953000" y="668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187474</xdr:rowOff>
    </xdr:from>
    <xdr:ext cx="736600" cy="259045"/>
    <xdr:sp macro="" textlink="">
      <xdr:nvSpPr>
        <xdr:cNvPr id="132" name="テキスト ボックス 131"/>
        <xdr:cNvSpPr txBox="1"/>
      </xdr:nvSpPr>
      <xdr:spPr>
        <a:xfrm>
          <a:off x="4622800" y="645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276179</xdr:rowOff>
    </xdr:from>
    <xdr:to>
      <xdr:col>3</xdr:col>
      <xdr:colOff>955675</xdr:colOff>
      <xdr:row>35</xdr:row>
      <xdr:rowOff>34879</xdr:rowOff>
    </xdr:to>
    <xdr:sp macro="" textlink="">
      <xdr:nvSpPr>
        <xdr:cNvPr id="133" name="円/楕円 132"/>
        <xdr:cNvSpPr/>
      </xdr:nvSpPr>
      <xdr:spPr bwMode="auto">
        <a:xfrm>
          <a:off x="4254500" y="654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45056</xdr:rowOff>
    </xdr:from>
    <xdr:ext cx="762000" cy="259045"/>
    <xdr:sp macro="" textlink="">
      <xdr:nvSpPr>
        <xdr:cNvPr id="134" name="テキスト ボックス 133"/>
        <xdr:cNvSpPr txBox="1"/>
      </xdr:nvSpPr>
      <xdr:spPr>
        <a:xfrm>
          <a:off x="3924300" y="63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201404</xdr:rowOff>
    </xdr:from>
    <xdr:to>
      <xdr:col>3</xdr:col>
      <xdr:colOff>257175</xdr:colOff>
      <xdr:row>34</xdr:row>
      <xdr:rowOff>303005</xdr:rowOff>
    </xdr:to>
    <xdr:sp macro="" textlink="">
      <xdr:nvSpPr>
        <xdr:cNvPr id="135" name="円/楕円 134"/>
        <xdr:cNvSpPr/>
      </xdr:nvSpPr>
      <xdr:spPr bwMode="auto">
        <a:xfrm>
          <a:off x="3556000" y="646885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313181</xdr:rowOff>
    </xdr:from>
    <xdr:ext cx="762000" cy="259045"/>
    <xdr:sp macro="" textlink="">
      <xdr:nvSpPr>
        <xdr:cNvPr id="136" name="テキスト ボックス 135"/>
        <xdr:cNvSpPr txBox="1"/>
      </xdr:nvSpPr>
      <xdr:spPr>
        <a:xfrm>
          <a:off x="3225800" y="62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187985</xdr:rowOff>
    </xdr:from>
    <xdr:to>
      <xdr:col>2</xdr:col>
      <xdr:colOff>692150</xdr:colOff>
      <xdr:row>34</xdr:row>
      <xdr:rowOff>289585</xdr:rowOff>
    </xdr:to>
    <xdr:sp macro="" textlink="">
      <xdr:nvSpPr>
        <xdr:cNvPr id="137" name="円/楕円 136"/>
        <xdr:cNvSpPr/>
      </xdr:nvSpPr>
      <xdr:spPr bwMode="auto">
        <a:xfrm>
          <a:off x="2857500" y="645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299762</xdr:rowOff>
    </xdr:from>
    <xdr:ext cx="762000" cy="259045"/>
    <xdr:sp macro="" textlink="">
      <xdr:nvSpPr>
        <xdr:cNvPr id="138" name="テキスト ボックス 137"/>
        <xdr:cNvSpPr txBox="1"/>
      </xdr:nvSpPr>
      <xdr:spPr>
        <a:xfrm>
          <a:off x="2527300" y="6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歳入歳出差引から翌年度へ繰り越すべき財源を差し引いた実質収支については、増加傾向にあ</a:t>
          </a:r>
          <a:r>
            <a:rPr lang="ja-JP" altLang="en-US" sz="1300" b="0" i="0" baseline="0">
              <a:solidFill>
                <a:schemeClr val="dk1"/>
              </a:solidFill>
              <a:effectLst/>
              <a:latin typeface="+mn-lt"/>
              <a:ea typeface="+mn-ea"/>
              <a:cs typeface="+mn-cs"/>
            </a:rPr>
            <a:t>ったが、平成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年度に大幅減となった</a:t>
          </a:r>
          <a:r>
            <a:rPr lang="ja-JP" altLang="ja-JP" sz="1300" b="0" i="0" baseline="0">
              <a:solidFill>
                <a:schemeClr val="dk1"/>
              </a:solidFill>
              <a:effectLst/>
              <a:latin typeface="+mn-lt"/>
              <a:ea typeface="+mn-ea"/>
              <a:cs typeface="+mn-cs"/>
            </a:rPr>
            <a:t>。要因として普通交付税の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や臨時財政対策債の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などである。財政調整基金については取崩額の抑制、積立額の増により平成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年度を境に増加している。今後は税収、普通交付税及び臨時財政対策債等の伸びが見込めないため、しっかりと歳入歳出の適正化を行う必要がある。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各会計収支は黒字であり、今後も健全な財政運営に努める。</a:t>
          </a:r>
          <a:endParaRPr lang="ja-JP" altLang="ja-JP" sz="1300">
            <a:effectLst/>
          </a:endParaRPr>
        </a:p>
        <a:p>
          <a:pPr rtl="0"/>
          <a:r>
            <a:rPr lang="ja-JP" altLang="ja-JP" sz="1300" b="0" i="0" baseline="0">
              <a:solidFill>
                <a:schemeClr val="dk1"/>
              </a:solidFill>
              <a:effectLst/>
              <a:latin typeface="+mn-lt"/>
              <a:ea typeface="+mn-ea"/>
              <a:cs typeface="+mn-cs"/>
            </a:rPr>
            <a:t>主な黒字会計については水道事業会計であるが、料金の適正化を行い、収支均衡を図る。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元利償還金については、借入抑制及び繰上償還等を行ったことにより減少している。実質公債費比率の分子となる数値は年次ごとに減少しているが、今後も引き</a:t>
          </a:r>
          <a:r>
            <a:rPr lang="ja-JP" altLang="en-US" sz="1300">
              <a:solidFill>
                <a:schemeClr val="dk1"/>
              </a:solidFill>
              <a:effectLst/>
              <a:latin typeface="+mn-lt"/>
              <a:ea typeface="+mn-ea"/>
              <a:cs typeface="+mn-cs"/>
            </a:rPr>
            <a:t>続き</a:t>
          </a:r>
          <a:r>
            <a:rPr lang="ja-JP" altLang="ja-JP" sz="1300">
              <a:solidFill>
                <a:schemeClr val="dk1"/>
              </a:solidFill>
              <a:effectLst/>
              <a:latin typeface="+mn-lt"/>
              <a:ea typeface="+mn-ea"/>
              <a:cs typeface="+mn-cs"/>
            </a:rPr>
            <a:t>借入抑制及び繰上償還等を行い適正化に努める。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地方債現在高については、借入抑制及び繰上償還等を行ったことにより減少してい</a:t>
          </a:r>
          <a:r>
            <a:rPr lang="ja-JP" altLang="en-US" sz="1300">
              <a:solidFill>
                <a:schemeClr val="dk1"/>
              </a:solidFill>
              <a:effectLst/>
              <a:latin typeface="+mn-lt"/>
              <a:ea typeface="+mn-ea"/>
              <a:cs typeface="+mn-cs"/>
            </a:rPr>
            <a:t>たが、平成２５年度は学校建設のために起債したので増となった</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しかし</a:t>
          </a:r>
          <a:r>
            <a:rPr lang="ja-JP" altLang="ja-JP" sz="1300">
              <a:solidFill>
                <a:schemeClr val="dk1"/>
              </a:solidFill>
              <a:effectLst/>
              <a:latin typeface="+mn-lt"/>
              <a:ea typeface="+mn-ea"/>
              <a:cs typeface="+mn-cs"/>
            </a:rPr>
            <a:t>、債務負担行為に基づく支出予定額において</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国営総合かんがい排水事業費負担金の減などにより減少している。</a:t>
          </a:r>
          <a:r>
            <a:rPr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充当可能基金については減少傾向にあったが、財政調整基金・減債基金の増などにより増加に転じている。将来負担比率の分子となる数値は年次ごとに減少しているが、今後も引き続き適正化に努める。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24596234</v>
      </c>
      <c r="BO4" s="349"/>
      <c r="BP4" s="349"/>
      <c r="BQ4" s="349"/>
      <c r="BR4" s="349"/>
      <c r="BS4" s="349"/>
      <c r="BT4" s="349"/>
      <c r="BU4" s="350"/>
      <c r="BV4" s="348">
        <v>24272670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23888575</v>
      </c>
      <c r="BO5" s="386"/>
      <c r="BP5" s="386"/>
      <c r="BQ5" s="386"/>
      <c r="BR5" s="386"/>
      <c r="BS5" s="386"/>
      <c r="BT5" s="386"/>
      <c r="BU5" s="387"/>
      <c r="BV5" s="385">
        <v>23271390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81.900000000000006</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707659</v>
      </c>
      <c r="BO6" s="386"/>
      <c r="BP6" s="386"/>
      <c r="BQ6" s="386"/>
      <c r="BR6" s="386"/>
      <c r="BS6" s="386"/>
      <c r="BT6" s="386"/>
      <c r="BU6" s="387"/>
      <c r="BV6" s="385">
        <v>1001280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106932</v>
      </c>
      <c r="BO7" s="386"/>
      <c r="BP7" s="386"/>
      <c r="BQ7" s="386"/>
      <c r="BR7" s="386"/>
      <c r="BS7" s="386"/>
      <c r="BT7" s="386"/>
      <c r="BU7" s="387"/>
      <c r="BV7" s="385">
        <v>360866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12959364</v>
      </c>
      <c r="CU7" s="386"/>
      <c r="CV7" s="386"/>
      <c r="CW7" s="386"/>
      <c r="CX7" s="386"/>
      <c r="CY7" s="386"/>
      <c r="CZ7" s="386"/>
      <c r="DA7" s="387"/>
      <c r="DB7" s="385">
        <v>12865848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600727</v>
      </c>
      <c r="BO8" s="386"/>
      <c r="BP8" s="386"/>
      <c r="BQ8" s="386"/>
      <c r="BR8" s="386"/>
      <c r="BS8" s="386"/>
      <c r="BT8" s="386"/>
      <c r="BU8" s="387"/>
      <c r="BV8" s="385">
        <v>640414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51726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-39687</v>
      </c>
      <c r="BO9" s="386"/>
      <c r="BP9" s="386"/>
      <c r="BQ9" s="386"/>
      <c r="BR9" s="386"/>
      <c r="BS9" s="386"/>
      <c r="BT9" s="386"/>
      <c r="BU9" s="387"/>
      <c r="BV9" s="385">
        <v>43582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18.100000000000001</v>
      </c>
      <c r="CU9" s="383"/>
      <c r="CV9" s="383"/>
      <c r="CW9" s="383"/>
      <c r="CX9" s="383"/>
      <c r="CY9" s="383"/>
      <c r="CZ9" s="383"/>
      <c r="DA9" s="384"/>
      <c r="DB9" s="382">
        <v>20.7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54495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321764</v>
      </c>
      <c r="BO10" s="386"/>
      <c r="BP10" s="386"/>
      <c r="BQ10" s="386"/>
      <c r="BR10" s="386"/>
      <c r="BS10" s="386"/>
      <c r="BT10" s="386"/>
      <c r="BU10" s="387"/>
      <c r="BV10" s="385">
        <v>1105901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164810</v>
      </c>
      <c r="BO11" s="386"/>
      <c r="BP11" s="386"/>
      <c r="BQ11" s="386"/>
      <c r="BR11" s="386"/>
      <c r="BS11" s="386"/>
      <c r="BT11" s="386"/>
      <c r="BU11" s="387"/>
      <c r="BV11" s="385">
        <v>291160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51335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240703</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50873</v>
      </c>
      <c r="S13" s="467"/>
      <c r="T13" s="467"/>
      <c r="U13" s="467"/>
      <c r="V13" s="468"/>
      <c r="W13" s="401" t="s">
        <v>123</v>
      </c>
      <c r="X13" s="402"/>
      <c r="Y13" s="402"/>
      <c r="Z13" s="402"/>
      <c r="AA13" s="402"/>
      <c r="AB13" s="392"/>
      <c r="AC13" s="436">
        <v>1216</v>
      </c>
      <c r="AD13" s="437"/>
      <c r="AE13" s="437"/>
      <c r="AF13" s="437"/>
      <c r="AG13" s="476"/>
      <c r="AH13" s="436">
        <v>1834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206184</v>
      </c>
      <c r="BO13" s="386"/>
      <c r="BP13" s="386"/>
      <c r="BQ13" s="386"/>
      <c r="BR13" s="386"/>
      <c r="BS13" s="386"/>
      <c r="BT13" s="386"/>
      <c r="BU13" s="387"/>
      <c r="BV13" s="385">
        <v>1440643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16.5</v>
      </c>
      <c r="CU13" s="383"/>
      <c r="CV13" s="383"/>
      <c r="CW13" s="383"/>
      <c r="CX13" s="383"/>
      <c r="CY13" s="383"/>
      <c r="CZ13" s="383"/>
      <c r="DA13" s="384"/>
      <c r="DB13" s="382">
        <v>18.7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51885</v>
      </c>
      <c r="S14" s="467"/>
      <c r="T14" s="467"/>
      <c r="U14" s="467"/>
      <c r="V14" s="468"/>
      <c r="W14" s="375"/>
      <c r="X14" s="376"/>
      <c r="Y14" s="376"/>
      <c r="Z14" s="376"/>
      <c r="AA14" s="376"/>
      <c r="AB14" s="365"/>
      <c r="AC14" s="469">
        <v>4.9000000000000004</v>
      </c>
      <c r="AD14" s="470"/>
      <c r="AE14" s="470"/>
      <c r="AF14" s="470"/>
      <c r="AG14" s="471"/>
      <c r="AH14" s="469">
        <v>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117.9</v>
      </c>
      <c r="CU14" s="481"/>
      <c r="CV14" s="481"/>
      <c r="CW14" s="481"/>
      <c r="CX14" s="481"/>
      <c r="CY14" s="481"/>
      <c r="CZ14" s="481"/>
      <c r="DA14" s="482"/>
      <c r="DB14" s="480">
        <v>129.9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51436</v>
      </c>
      <c r="S15" s="467"/>
      <c r="T15" s="467"/>
      <c r="U15" s="467"/>
      <c r="V15" s="468"/>
      <c r="W15" s="401" t="s">
        <v>130</v>
      </c>
      <c r="X15" s="402"/>
      <c r="Y15" s="402"/>
      <c r="Z15" s="402"/>
      <c r="AA15" s="402"/>
      <c r="AB15" s="392"/>
      <c r="AC15" s="436">
        <v>9166</v>
      </c>
      <c r="AD15" s="437"/>
      <c r="AE15" s="437"/>
      <c r="AF15" s="437"/>
      <c r="AG15" s="476"/>
      <c r="AH15" s="436">
        <v>10659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4681175</v>
      </c>
      <c r="BO15" s="349"/>
      <c r="BP15" s="349"/>
      <c r="BQ15" s="349"/>
      <c r="BR15" s="349"/>
      <c r="BS15" s="349"/>
      <c r="BT15" s="349"/>
      <c r="BU15" s="350"/>
      <c r="BV15" s="348">
        <v>4419867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v>
      </c>
      <c r="AD16" s="470"/>
      <c r="AE16" s="470"/>
      <c r="AF16" s="470"/>
      <c r="AG16" s="471"/>
      <c r="AH16" s="469">
        <v>38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10794613</v>
      </c>
      <c r="BO16" s="386"/>
      <c r="BP16" s="386"/>
      <c r="BQ16" s="386"/>
      <c r="BR16" s="386"/>
      <c r="BS16" s="386"/>
      <c r="BT16" s="386"/>
      <c r="BU16" s="387"/>
      <c r="BV16" s="385">
        <v>10789608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14417</v>
      </c>
      <c r="AD17" s="437"/>
      <c r="AE17" s="437"/>
      <c r="AF17" s="437"/>
      <c r="AG17" s="476"/>
      <c r="AH17" s="436">
        <v>15499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5979875</v>
      </c>
      <c r="BO17" s="386"/>
      <c r="BP17" s="386"/>
      <c r="BQ17" s="386"/>
      <c r="BR17" s="386"/>
      <c r="BS17" s="386"/>
      <c r="BT17" s="386"/>
      <c r="BU17" s="387"/>
      <c r="BV17" s="385">
        <v>5621175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230.5</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10886485</v>
      </c>
      <c r="BO18" s="386"/>
      <c r="BP18" s="386"/>
      <c r="BQ18" s="386"/>
      <c r="BR18" s="386"/>
      <c r="BS18" s="386"/>
      <c r="BT18" s="386"/>
      <c r="BU18" s="387"/>
      <c r="BV18" s="385">
        <v>11143133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16233827</v>
      </c>
      <c r="BO19" s="386"/>
      <c r="BP19" s="386"/>
      <c r="BQ19" s="386"/>
      <c r="BR19" s="386"/>
      <c r="BS19" s="386"/>
      <c r="BT19" s="386"/>
      <c r="BU19" s="387"/>
      <c r="BV19" s="385">
        <v>15585685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16458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25108483</v>
      </c>
      <c r="BO23" s="386"/>
      <c r="BP23" s="386"/>
      <c r="BQ23" s="386"/>
      <c r="BR23" s="386"/>
      <c r="BS23" s="386"/>
      <c r="BT23" s="386"/>
      <c r="BU23" s="387"/>
      <c r="BV23" s="385">
        <v>24461991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8100</v>
      </c>
      <c r="R24" s="437"/>
      <c r="S24" s="437"/>
      <c r="T24" s="437"/>
      <c r="U24" s="437"/>
      <c r="V24" s="476"/>
      <c r="W24" s="531"/>
      <c r="X24" s="519"/>
      <c r="Y24" s="520"/>
      <c r="Z24" s="435" t="s">
        <v>153</v>
      </c>
      <c r="AA24" s="415"/>
      <c r="AB24" s="415"/>
      <c r="AC24" s="415"/>
      <c r="AD24" s="415"/>
      <c r="AE24" s="415"/>
      <c r="AF24" s="415"/>
      <c r="AG24" s="416"/>
      <c r="AH24" s="436">
        <v>380</v>
      </c>
      <c r="AI24" s="437"/>
      <c r="AJ24" s="437"/>
      <c r="AK24" s="437"/>
      <c r="AL24" s="476"/>
      <c r="AM24" s="436">
        <v>1292380</v>
      </c>
      <c r="AN24" s="437"/>
      <c r="AO24" s="437"/>
      <c r="AP24" s="437"/>
      <c r="AQ24" s="437"/>
      <c r="AR24" s="476"/>
      <c r="AS24" s="436">
        <v>3401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20411658</v>
      </c>
      <c r="BO24" s="386"/>
      <c r="BP24" s="386"/>
      <c r="BQ24" s="386"/>
      <c r="BR24" s="386"/>
      <c r="BS24" s="386"/>
      <c r="BT24" s="386"/>
      <c r="BU24" s="387"/>
      <c r="BV24" s="385">
        <v>19004594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6700</v>
      </c>
      <c r="R25" s="437"/>
      <c r="S25" s="437"/>
      <c r="T25" s="437"/>
      <c r="U25" s="437"/>
      <c r="V25" s="476"/>
      <c r="W25" s="531"/>
      <c r="X25" s="519"/>
      <c r="Y25" s="520"/>
      <c r="Z25" s="435" t="s">
        <v>156</v>
      </c>
      <c r="AA25" s="415"/>
      <c r="AB25" s="415"/>
      <c r="AC25" s="415"/>
      <c r="AD25" s="415"/>
      <c r="AE25" s="415"/>
      <c r="AF25" s="415"/>
      <c r="AG25" s="416"/>
      <c r="AH25" s="436">
        <v>52</v>
      </c>
      <c r="AI25" s="437"/>
      <c r="AJ25" s="437"/>
      <c r="AK25" s="437"/>
      <c r="AL25" s="476"/>
      <c r="AM25" s="436">
        <v>164684</v>
      </c>
      <c r="AN25" s="437"/>
      <c r="AO25" s="437"/>
      <c r="AP25" s="437"/>
      <c r="AQ25" s="437"/>
      <c r="AR25" s="476"/>
      <c r="AS25" s="436">
        <v>3167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1757205</v>
      </c>
      <c r="BO25" s="349"/>
      <c r="BP25" s="349"/>
      <c r="BQ25" s="349"/>
      <c r="BR25" s="349"/>
      <c r="BS25" s="349"/>
      <c r="BT25" s="349"/>
      <c r="BU25" s="350"/>
      <c r="BV25" s="348">
        <v>2409411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5800</v>
      </c>
      <c r="R26" s="437"/>
      <c r="S26" s="437"/>
      <c r="T26" s="437"/>
      <c r="U26" s="437"/>
      <c r="V26" s="476"/>
      <c r="W26" s="531"/>
      <c r="X26" s="519"/>
      <c r="Y26" s="520"/>
      <c r="Z26" s="435" t="s">
        <v>159</v>
      </c>
      <c r="AA26" s="539"/>
      <c r="AB26" s="539"/>
      <c r="AC26" s="539"/>
      <c r="AD26" s="539"/>
      <c r="AE26" s="539"/>
      <c r="AF26" s="539"/>
      <c r="AG26" s="540"/>
      <c r="AH26" s="436">
        <v>58</v>
      </c>
      <c r="AI26" s="437"/>
      <c r="AJ26" s="437"/>
      <c r="AK26" s="437"/>
      <c r="AL26" s="476"/>
      <c r="AM26" s="436">
        <v>195866</v>
      </c>
      <c r="AN26" s="437"/>
      <c r="AO26" s="437"/>
      <c r="AP26" s="437"/>
      <c r="AQ26" s="437"/>
      <c r="AR26" s="476"/>
      <c r="AS26" s="436">
        <v>3377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4950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4566</v>
      </c>
      <c r="AN27" s="437"/>
      <c r="AO27" s="437"/>
      <c r="AP27" s="437"/>
      <c r="AQ27" s="437"/>
      <c r="AR27" s="476"/>
      <c r="AS27" s="436">
        <v>4566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v>1</v>
      </c>
      <c r="AI28" s="437"/>
      <c r="AJ28" s="437"/>
      <c r="AK28" s="437"/>
      <c r="AL28" s="476"/>
      <c r="AM28" s="436">
        <v>2939</v>
      </c>
      <c r="AN28" s="437"/>
      <c r="AO28" s="437"/>
      <c r="AP28" s="437"/>
      <c r="AQ28" s="437"/>
      <c r="AR28" s="476"/>
      <c r="AS28" s="436">
        <v>2939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2089946</v>
      </c>
      <c r="BO28" s="349"/>
      <c r="BP28" s="349"/>
      <c r="BQ28" s="349"/>
      <c r="BR28" s="349"/>
      <c r="BS28" s="349"/>
      <c r="BT28" s="349"/>
      <c r="BU28" s="350"/>
      <c r="BV28" s="348">
        <v>2008885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4200</v>
      </c>
      <c r="R29" s="437"/>
      <c r="S29" s="437"/>
      <c r="T29" s="437"/>
      <c r="U29" s="437"/>
      <c r="V29" s="476"/>
      <c r="W29" s="531"/>
      <c r="X29" s="519"/>
      <c r="Y29" s="520"/>
      <c r="Z29" s="435" t="s">
        <v>169</v>
      </c>
      <c r="AA29" s="415"/>
      <c r="AB29" s="415"/>
      <c r="AC29" s="415"/>
      <c r="AD29" s="415"/>
      <c r="AE29" s="415"/>
      <c r="AF29" s="415"/>
      <c r="AG29" s="416"/>
      <c r="AH29" s="436">
        <v>382</v>
      </c>
      <c r="AI29" s="437"/>
      <c r="AJ29" s="437"/>
      <c r="AK29" s="437"/>
      <c r="AL29" s="476"/>
      <c r="AM29" s="436">
        <v>1299885</v>
      </c>
      <c r="AN29" s="437"/>
      <c r="AO29" s="437"/>
      <c r="AP29" s="437"/>
      <c r="AQ29" s="437"/>
      <c r="AR29" s="476"/>
      <c r="AS29" s="436">
        <v>3403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1106645</v>
      </c>
      <c r="BO29" s="386"/>
      <c r="BP29" s="386"/>
      <c r="BQ29" s="386"/>
      <c r="BR29" s="386"/>
      <c r="BS29" s="386"/>
      <c r="BT29" s="386"/>
      <c r="BU29" s="387"/>
      <c r="BV29" s="385">
        <v>955952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1771754</v>
      </c>
      <c r="BO30" s="553"/>
      <c r="BP30" s="553"/>
      <c r="BQ30" s="553"/>
      <c r="BR30" s="553"/>
      <c r="BS30" s="553"/>
      <c r="BT30" s="553"/>
      <c r="BU30" s="554"/>
      <c r="BV30" s="552">
        <v>1382259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氷見市水道事業会計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氷見市下水道特別会計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富山県市町村総合事務組合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氷見市花とみどりのまちづくり協会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育英資金特別会計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氷見市病院事業会計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高岡地区広域圏事務組合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氷見市体育協会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介護保険特別会計（介護サービス事業勘定）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市町村会館管理組合</v>
      </c>
      <c r="BZ36" s="565"/>
      <c r="CA36" s="565"/>
      <c r="CB36" s="565"/>
      <c r="CC36" s="565"/>
      <c r="CD36" s="565"/>
      <c r="CE36" s="565"/>
      <c r="CF36" s="565"/>
      <c r="CG36" s="565"/>
      <c r="CH36" s="565"/>
      <c r="CI36" s="565"/>
      <c r="CJ36" s="565"/>
      <c r="CK36" s="565"/>
      <c r="CL36" s="565"/>
      <c r="CM36" s="565"/>
      <c r="CN36" s="165"/>
      <c r="CO36" s="564">
        <f t="shared" si="3"/>
        <v>16</v>
      </c>
      <c r="CP36" s="564"/>
      <c r="CQ36" s="565" t="str">
        <f>IF('各会計、関係団体の財政状況及び健全化判断比率'!BS9="","",'各会計、関係団体の財政状況及び健全化判断比率'!BS9)</f>
        <v>氷見市土地開発公社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富山県後期高齢者医療広域連合</v>
      </c>
      <c r="BZ37" s="565"/>
      <c r="CA37" s="565"/>
      <c r="CB37" s="565"/>
      <c r="CC37" s="565"/>
      <c r="CD37" s="565"/>
      <c r="CE37" s="565"/>
      <c r="CF37" s="565"/>
      <c r="CG37" s="565"/>
      <c r="CH37" s="565"/>
      <c r="CI37" s="565"/>
      <c r="CJ37" s="565"/>
      <c r="CK37" s="565"/>
      <c r="CL37" s="565"/>
      <c r="CM37" s="565"/>
      <c r="CN37" s="165"/>
      <c r="CO37" s="564">
        <f t="shared" si="3"/>
        <v>17</v>
      </c>
      <c r="CP37" s="564"/>
      <c r="CQ37" s="565" t="str">
        <f>IF('各会計、関係団体の財政状況及び健全化判断比率'!BS10="","",'各会計、関係団体の財政状況及び健全化判断比率'!BS10)</f>
        <v>氷見市観光協会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5452437</v>
      </c>
      <c r="S5" s="581"/>
      <c r="T5" s="581"/>
      <c r="U5" s="581"/>
      <c r="V5" s="581"/>
      <c r="W5" s="581"/>
      <c r="X5" s="581"/>
      <c r="Y5" s="582"/>
      <c r="Z5" s="583">
        <v>22.2</v>
      </c>
      <c r="AA5" s="583"/>
      <c r="AB5" s="583"/>
      <c r="AC5" s="583"/>
      <c r="AD5" s="584">
        <v>5452437</v>
      </c>
      <c r="AE5" s="584"/>
      <c r="AF5" s="584"/>
      <c r="AG5" s="584"/>
      <c r="AH5" s="584"/>
      <c r="AI5" s="584"/>
      <c r="AJ5" s="584"/>
      <c r="AK5" s="584"/>
      <c r="AL5" s="585">
        <v>43.9</v>
      </c>
      <c r="AM5" s="586"/>
      <c r="AN5" s="586"/>
      <c r="AO5" s="587"/>
      <c r="AP5" s="577" t="s">
        <v>207</v>
      </c>
      <c r="AQ5" s="578"/>
      <c r="AR5" s="578"/>
      <c r="AS5" s="578"/>
      <c r="AT5" s="578"/>
      <c r="AU5" s="578"/>
      <c r="AV5" s="578"/>
      <c r="AW5" s="578"/>
      <c r="AX5" s="578"/>
      <c r="AY5" s="578"/>
      <c r="AZ5" s="578"/>
      <c r="BA5" s="578"/>
      <c r="BB5" s="578"/>
      <c r="BC5" s="578"/>
      <c r="BD5" s="578"/>
      <c r="BE5" s="578"/>
      <c r="BF5" s="579"/>
      <c r="BG5" s="591">
        <v>5422771</v>
      </c>
      <c r="BH5" s="592"/>
      <c r="BI5" s="592"/>
      <c r="BJ5" s="592"/>
      <c r="BK5" s="592"/>
      <c r="BL5" s="592"/>
      <c r="BM5" s="592"/>
      <c r="BN5" s="593"/>
      <c r="BO5" s="594">
        <v>99.5</v>
      </c>
      <c r="BP5" s="594"/>
      <c r="BQ5" s="594"/>
      <c r="BR5" s="594"/>
      <c r="BS5" s="595">
        <v>374574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208971</v>
      </c>
      <c r="S6" s="592"/>
      <c r="T6" s="592"/>
      <c r="U6" s="592"/>
      <c r="V6" s="592"/>
      <c r="W6" s="592"/>
      <c r="X6" s="592"/>
      <c r="Y6" s="593"/>
      <c r="Z6" s="594">
        <v>0.8</v>
      </c>
      <c r="AA6" s="594"/>
      <c r="AB6" s="594"/>
      <c r="AC6" s="594"/>
      <c r="AD6" s="595">
        <v>208971</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5422771</v>
      </c>
      <c r="BH6" s="592"/>
      <c r="BI6" s="592"/>
      <c r="BJ6" s="592"/>
      <c r="BK6" s="592"/>
      <c r="BL6" s="592"/>
      <c r="BM6" s="592"/>
      <c r="BN6" s="593"/>
      <c r="BO6" s="594">
        <v>99.5</v>
      </c>
      <c r="BP6" s="594"/>
      <c r="BQ6" s="594"/>
      <c r="BR6" s="594"/>
      <c r="BS6" s="595">
        <v>374574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224764</v>
      </c>
      <c r="CS6" s="592"/>
      <c r="CT6" s="592"/>
      <c r="CU6" s="592"/>
      <c r="CV6" s="592"/>
      <c r="CW6" s="592"/>
      <c r="CX6" s="592"/>
      <c r="CY6" s="593"/>
      <c r="CZ6" s="594">
        <v>0.9</v>
      </c>
      <c r="DA6" s="594"/>
      <c r="DB6" s="594"/>
      <c r="DC6" s="594"/>
      <c r="DD6" s="600" t="s">
        <v>214</v>
      </c>
      <c r="DE6" s="592"/>
      <c r="DF6" s="592"/>
      <c r="DG6" s="592"/>
      <c r="DH6" s="592"/>
      <c r="DI6" s="592"/>
      <c r="DJ6" s="592"/>
      <c r="DK6" s="592"/>
      <c r="DL6" s="592"/>
      <c r="DM6" s="592"/>
      <c r="DN6" s="592"/>
      <c r="DO6" s="592"/>
      <c r="DP6" s="593"/>
      <c r="DQ6" s="600">
        <v>224543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16882</v>
      </c>
      <c r="S7" s="592"/>
      <c r="T7" s="592"/>
      <c r="U7" s="592"/>
      <c r="V7" s="592"/>
      <c r="W7" s="592"/>
      <c r="X7" s="592"/>
      <c r="Y7" s="593"/>
      <c r="Z7" s="594">
        <v>0.1</v>
      </c>
      <c r="AA7" s="594"/>
      <c r="AB7" s="594"/>
      <c r="AC7" s="594"/>
      <c r="AD7" s="595">
        <v>16882</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2387179</v>
      </c>
      <c r="BH7" s="592"/>
      <c r="BI7" s="592"/>
      <c r="BJ7" s="592"/>
      <c r="BK7" s="592"/>
      <c r="BL7" s="592"/>
      <c r="BM7" s="592"/>
      <c r="BN7" s="593"/>
      <c r="BO7" s="594">
        <v>43.8</v>
      </c>
      <c r="BP7" s="594"/>
      <c r="BQ7" s="594"/>
      <c r="BR7" s="594"/>
      <c r="BS7" s="595">
        <v>43169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5268514</v>
      </c>
      <c r="CS7" s="592"/>
      <c r="CT7" s="592"/>
      <c r="CU7" s="592"/>
      <c r="CV7" s="592"/>
      <c r="CW7" s="592"/>
      <c r="CX7" s="592"/>
      <c r="CY7" s="593"/>
      <c r="CZ7" s="594">
        <v>22.1</v>
      </c>
      <c r="DA7" s="594"/>
      <c r="DB7" s="594"/>
      <c r="DC7" s="594"/>
      <c r="DD7" s="600">
        <v>2245893</v>
      </c>
      <c r="DE7" s="592"/>
      <c r="DF7" s="592"/>
      <c r="DG7" s="592"/>
      <c r="DH7" s="592"/>
      <c r="DI7" s="592"/>
      <c r="DJ7" s="592"/>
      <c r="DK7" s="592"/>
      <c r="DL7" s="592"/>
      <c r="DM7" s="592"/>
      <c r="DN7" s="592"/>
      <c r="DO7" s="592"/>
      <c r="DP7" s="593"/>
      <c r="DQ7" s="600">
        <v>3338721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27665</v>
      </c>
      <c r="S8" s="592"/>
      <c r="T8" s="592"/>
      <c r="U8" s="592"/>
      <c r="V8" s="592"/>
      <c r="W8" s="592"/>
      <c r="X8" s="592"/>
      <c r="Y8" s="593"/>
      <c r="Z8" s="594">
        <v>0.1</v>
      </c>
      <c r="AA8" s="594"/>
      <c r="AB8" s="594"/>
      <c r="AC8" s="594"/>
      <c r="AD8" s="595">
        <v>27665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78682</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5677216</v>
      </c>
      <c r="CS8" s="592"/>
      <c r="CT8" s="592"/>
      <c r="CU8" s="592"/>
      <c r="CV8" s="592"/>
      <c r="CW8" s="592"/>
      <c r="CX8" s="592"/>
      <c r="CY8" s="593"/>
      <c r="CZ8" s="594">
        <v>23.8</v>
      </c>
      <c r="DA8" s="594"/>
      <c r="DB8" s="594"/>
      <c r="DC8" s="594"/>
      <c r="DD8" s="600">
        <v>116629</v>
      </c>
      <c r="DE8" s="592"/>
      <c r="DF8" s="592"/>
      <c r="DG8" s="592"/>
      <c r="DH8" s="592"/>
      <c r="DI8" s="592"/>
      <c r="DJ8" s="592"/>
      <c r="DK8" s="592"/>
      <c r="DL8" s="592"/>
      <c r="DM8" s="592"/>
      <c r="DN8" s="592"/>
      <c r="DO8" s="592"/>
      <c r="DP8" s="593"/>
      <c r="DQ8" s="600">
        <v>3201012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37424</v>
      </c>
      <c r="S9" s="592"/>
      <c r="T9" s="592"/>
      <c r="U9" s="592"/>
      <c r="V9" s="592"/>
      <c r="W9" s="592"/>
      <c r="X9" s="592"/>
      <c r="Y9" s="593"/>
      <c r="Z9" s="594">
        <v>0.2</v>
      </c>
      <c r="AA9" s="594"/>
      <c r="AB9" s="594"/>
      <c r="AC9" s="594"/>
      <c r="AD9" s="595">
        <v>37424</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2049249</v>
      </c>
      <c r="BH9" s="592"/>
      <c r="BI9" s="592"/>
      <c r="BJ9" s="592"/>
      <c r="BK9" s="592"/>
      <c r="BL9" s="592"/>
      <c r="BM9" s="592"/>
      <c r="BN9" s="593"/>
      <c r="BO9" s="594">
        <v>37.6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2126083</v>
      </c>
      <c r="CS9" s="592"/>
      <c r="CT9" s="592"/>
      <c r="CU9" s="592"/>
      <c r="CV9" s="592"/>
      <c r="CW9" s="592"/>
      <c r="CX9" s="592"/>
      <c r="CY9" s="593"/>
      <c r="CZ9" s="594">
        <v>8.9</v>
      </c>
      <c r="DA9" s="594"/>
      <c r="DB9" s="594"/>
      <c r="DC9" s="594"/>
      <c r="DD9" s="600">
        <v>153737</v>
      </c>
      <c r="DE9" s="592"/>
      <c r="DF9" s="592"/>
      <c r="DG9" s="592"/>
      <c r="DH9" s="592"/>
      <c r="DI9" s="592"/>
      <c r="DJ9" s="592"/>
      <c r="DK9" s="592"/>
      <c r="DL9" s="592"/>
      <c r="DM9" s="592"/>
      <c r="DN9" s="592"/>
      <c r="DO9" s="592"/>
      <c r="DP9" s="593"/>
      <c r="DQ9" s="600">
        <v>1884840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417429</v>
      </c>
      <c r="S10" s="592"/>
      <c r="T10" s="592"/>
      <c r="U10" s="592"/>
      <c r="V10" s="592"/>
      <c r="W10" s="592"/>
      <c r="X10" s="592"/>
      <c r="Y10" s="593"/>
      <c r="Z10" s="594">
        <v>1.7</v>
      </c>
      <c r="AA10" s="594"/>
      <c r="AB10" s="594"/>
      <c r="AC10" s="594"/>
      <c r="AD10" s="595">
        <v>417429</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108967</v>
      </c>
      <c r="BH10" s="592"/>
      <c r="BI10" s="592"/>
      <c r="BJ10" s="592"/>
      <c r="BK10" s="592"/>
      <c r="BL10" s="592"/>
      <c r="BM10" s="592"/>
      <c r="BN10" s="593"/>
      <c r="BO10" s="594">
        <v>2</v>
      </c>
      <c r="BP10" s="594"/>
      <c r="BQ10" s="594"/>
      <c r="BR10" s="594"/>
      <c r="BS10" s="600">
        <v>18634</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116154</v>
      </c>
      <c r="CS10" s="592"/>
      <c r="CT10" s="592"/>
      <c r="CU10" s="592"/>
      <c r="CV10" s="592"/>
      <c r="CW10" s="592"/>
      <c r="CX10" s="592"/>
      <c r="CY10" s="593"/>
      <c r="CZ10" s="594">
        <v>0.5</v>
      </c>
      <c r="DA10" s="594"/>
      <c r="DB10" s="594"/>
      <c r="DC10" s="594"/>
      <c r="DD10" s="600">
        <v>4322</v>
      </c>
      <c r="DE10" s="592"/>
      <c r="DF10" s="592"/>
      <c r="DG10" s="592"/>
      <c r="DH10" s="592"/>
      <c r="DI10" s="592"/>
      <c r="DJ10" s="592"/>
      <c r="DK10" s="592"/>
      <c r="DL10" s="592"/>
      <c r="DM10" s="592"/>
      <c r="DN10" s="592"/>
      <c r="DO10" s="592"/>
      <c r="DP10" s="593"/>
      <c r="DQ10" s="600">
        <v>13799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10962</v>
      </c>
      <c r="S11" s="592"/>
      <c r="T11" s="592"/>
      <c r="U11" s="592"/>
      <c r="V11" s="592"/>
      <c r="W11" s="592"/>
      <c r="X11" s="592"/>
      <c r="Y11" s="593"/>
      <c r="Z11" s="594">
        <v>0</v>
      </c>
      <c r="AA11" s="594"/>
      <c r="AB11" s="594"/>
      <c r="AC11" s="594"/>
      <c r="AD11" s="595">
        <v>10962</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150281</v>
      </c>
      <c r="BH11" s="592"/>
      <c r="BI11" s="592"/>
      <c r="BJ11" s="592"/>
      <c r="BK11" s="592"/>
      <c r="BL11" s="592"/>
      <c r="BM11" s="592"/>
      <c r="BN11" s="593"/>
      <c r="BO11" s="594">
        <v>2.8</v>
      </c>
      <c r="BP11" s="594"/>
      <c r="BQ11" s="594"/>
      <c r="BR11" s="594"/>
      <c r="BS11" s="600">
        <v>24535</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1586038</v>
      </c>
      <c r="CS11" s="592"/>
      <c r="CT11" s="592"/>
      <c r="CU11" s="592"/>
      <c r="CV11" s="592"/>
      <c r="CW11" s="592"/>
      <c r="CX11" s="592"/>
      <c r="CY11" s="593"/>
      <c r="CZ11" s="594">
        <v>6.6</v>
      </c>
      <c r="DA11" s="594"/>
      <c r="DB11" s="594"/>
      <c r="DC11" s="594"/>
      <c r="DD11" s="600">
        <v>699212</v>
      </c>
      <c r="DE11" s="592"/>
      <c r="DF11" s="592"/>
      <c r="DG11" s="592"/>
      <c r="DH11" s="592"/>
      <c r="DI11" s="592"/>
      <c r="DJ11" s="592"/>
      <c r="DK11" s="592"/>
      <c r="DL11" s="592"/>
      <c r="DM11" s="592"/>
      <c r="DN11" s="592"/>
      <c r="DO11" s="592"/>
      <c r="DP11" s="593"/>
      <c r="DQ11" s="600">
        <v>819359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2554327</v>
      </c>
      <c r="BH12" s="592"/>
      <c r="BI12" s="592"/>
      <c r="BJ12" s="592"/>
      <c r="BK12" s="592"/>
      <c r="BL12" s="592"/>
      <c r="BM12" s="592"/>
      <c r="BN12" s="593"/>
      <c r="BO12" s="594">
        <v>46.8</v>
      </c>
      <c r="BP12" s="594"/>
      <c r="BQ12" s="594"/>
      <c r="BR12" s="594"/>
      <c r="BS12" s="600">
        <v>331405</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1033835</v>
      </c>
      <c r="CS12" s="592"/>
      <c r="CT12" s="592"/>
      <c r="CU12" s="592"/>
      <c r="CV12" s="592"/>
      <c r="CW12" s="592"/>
      <c r="CX12" s="592"/>
      <c r="CY12" s="593"/>
      <c r="CZ12" s="594">
        <v>4.3</v>
      </c>
      <c r="DA12" s="594"/>
      <c r="DB12" s="594"/>
      <c r="DC12" s="594"/>
      <c r="DD12" s="600">
        <v>21</v>
      </c>
      <c r="DE12" s="592"/>
      <c r="DF12" s="592"/>
      <c r="DG12" s="592"/>
      <c r="DH12" s="592"/>
      <c r="DI12" s="592"/>
      <c r="DJ12" s="592"/>
      <c r="DK12" s="592"/>
      <c r="DL12" s="592"/>
      <c r="DM12" s="592"/>
      <c r="DN12" s="592"/>
      <c r="DO12" s="592"/>
      <c r="DP12" s="593"/>
      <c r="DQ12" s="600">
        <v>249285</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63759</v>
      </c>
      <c r="S13" s="592"/>
      <c r="T13" s="592"/>
      <c r="U13" s="592"/>
      <c r="V13" s="592"/>
      <c r="W13" s="592"/>
      <c r="X13" s="592"/>
      <c r="Y13" s="593"/>
      <c r="Z13" s="594">
        <v>0.3</v>
      </c>
      <c r="AA13" s="594"/>
      <c r="AB13" s="594"/>
      <c r="AC13" s="594"/>
      <c r="AD13" s="595">
        <v>63759</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2552340</v>
      </c>
      <c r="BH13" s="592"/>
      <c r="BI13" s="592"/>
      <c r="BJ13" s="592"/>
      <c r="BK13" s="592"/>
      <c r="BL13" s="592"/>
      <c r="BM13" s="592"/>
      <c r="BN13" s="593"/>
      <c r="BO13" s="594">
        <v>46.8</v>
      </c>
      <c r="BP13" s="594"/>
      <c r="BQ13" s="594"/>
      <c r="BR13" s="594"/>
      <c r="BS13" s="600">
        <v>331405</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2336522</v>
      </c>
      <c r="CS13" s="592"/>
      <c r="CT13" s="592"/>
      <c r="CU13" s="592"/>
      <c r="CV13" s="592"/>
      <c r="CW13" s="592"/>
      <c r="CX13" s="592"/>
      <c r="CY13" s="593"/>
      <c r="CZ13" s="594">
        <v>9.8000000000000007</v>
      </c>
      <c r="DA13" s="594"/>
      <c r="DB13" s="594"/>
      <c r="DC13" s="594"/>
      <c r="DD13" s="600">
        <v>1310404</v>
      </c>
      <c r="DE13" s="592"/>
      <c r="DF13" s="592"/>
      <c r="DG13" s="592"/>
      <c r="DH13" s="592"/>
      <c r="DI13" s="592"/>
      <c r="DJ13" s="592"/>
      <c r="DK13" s="592"/>
      <c r="DL13" s="592"/>
      <c r="DM13" s="592"/>
      <c r="DN13" s="592"/>
      <c r="DO13" s="592"/>
      <c r="DP13" s="593"/>
      <c r="DQ13" s="600">
        <v>1142555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119655</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640450</v>
      </c>
      <c r="CS14" s="592"/>
      <c r="CT14" s="592"/>
      <c r="CU14" s="592"/>
      <c r="CV14" s="592"/>
      <c r="CW14" s="592"/>
      <c r="CX14" s="592"/>
      <c r="CY14" s="593"/>
      <c r="CZ14" s="594">
        <v>2.7</v>
      </c>
      <c r="DA14" s="594"/>
      <c r="DB14" s="594"/>
      <c r="DC14" s="594"/>
      <c r="DD14" s="600">
        <v>184991</v>
      </c>
      <c r="DE14" s="592"/>
      <c r="DF14" s="592"/>
      <c r="DG14" s="592"/>
      <c r="DH14" s="592"/>
      <c r="DI14" s="592"/>
      <c r="DJ14" s="592"/>
      <c r="DK14" s="592"/>
      <c r="DL14" s="592"/>
      <c r="DM14" s="592"/>
      <c r="DN14" s="592"/>
      <c r="DO14" s="592"/>
      <c r="DP14" s="593"/>
      <c r="DQ14" s="600">
        <v>482314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19264</v>
      </c>
      <c r="S15" s="592"/>
      <c r="T15" s="592"/>
      <c r="U15" s="592"/>
      <c r="V15" s="592"/>
      <c r="W15" s="592"/>
      <c r="X15" s="592"/>
      <c r="Y15" s="593"/>
      <c r="Z15" s="594">
        <v>0.1</v>
      </c>
      <c r="AA15" s="594"/>
      <c r="AB15" s="594"/>
      <c r="AC15" s="594"/>
      <c r="AD15" s="595">
        <v>19264</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361610</v>
      </c>
      <c r="BH15" s="592"/>
      <c r="BI15" s="592"/>
      <c r="BJ15" s="592"/>
      <c r="BK15" s="592"/>
      <c r="BL15" s="592"/>
      <c r="BM15" s="592"/>
      <c r="BN15" s="593"/>
      <c r="BO15" s="594">
        <v>6.6</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1763173</v>
      </c>
      <c r="CS15" s="592"/>
      <c r="CT15" s="592"/>
      <c r="CU15" s="592"/>
      <c r="CV15" s="592"/>
      <c r="CW15" s="592"/>
      <c r="CX15" s="592"/>
      <c r="CY15" s="593"/>
      <c r="CZ15" s="594">
        <v>7.4</v>
      </c>
      <c r="DA15" s="594"/>
      <c r="DB15" s="594"/>
      <c r="DC15" s="594"/>
      <c r="DD15" s="600">
        <v>573944</v>
      </c>
      <c r="DE15" s="592"/>
      <c r="DF15" s="592"/>
      <c r="DG15" s="592"/>
      <c r="DH15" s="592"/>
      <c r="DI15" s="592"/>
      <c r="DJ15" s="592"/>
      <c r="DK15" s="592"/>
      <c r="DL15" s="592"/>
      <c r="DM15" s="592"/>
      <c r="DN15" s="592"/>
      <c r="DO15" s="592"/>
      <c r="DP15" s="593"/>
      <c r="DQ15" s="600">
        <v>1213324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7605093</v>
      </c>
      <c r="S16" s="592"/>
      <c r="T16" s="592"/>
      <c r="U16" s="592"/>
      <c r="V16" s="592"/>
      <c r="W16" s="592"/>
      <c r="X16" s="592"/>
      <c r="Y16" s="593"/>
      <c r="Z16" s="594">
        <v>30.9</v>
      </c>
      <c r="AA16" s="594"/>
      <c r="AB16" s="594"/>
      <c r="AC16" s="594"/>
      <c r="AD16" s="595">
        <v>6113438</v>
      </c>
      <c r="AE16" s="595"/>
      <c r="AF16" s="595"/>
      <c r="AG16" s="595"/>
      <c r="AH16" s="595"/>
      <c r="AI16" s="595"/>
      <c r="AJ16" s="595"/>
      <c r="AK16" s="595"/>
      <c r="AL16" s="596">
        <v>49.2</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124784</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21979</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6113438</v>
      </c>
      <c r="S17" s="592"/>
      <c r="T17" s="592"/>
      <c r="U17" s="592"/>
      <c r="V17" s="592"/>
      <c r="W17" s="592"/>
      <c r="X17" s="592"/>
      <c r="Y17" s="593"/>
      <c r="Z17" s="594">
        <v>24.9</v>
      </c>
      <c r="AA17" s="594"/>
      <c r="AB17" s="594"/>
      <c r="AC17" s="594"/>
      <c r="AD17" s="595">
        <v>6113438</v>
      </c>
      <c r="AE17" s="595"/>
      <c r="AF17" s="595"/>
      <c r="AG17" s="595"/>
      <c r="AH17" s="595"/>
      <c r="AI17" s="595"/>
      <c r="AJ17" s="595"/>
      <c r="AK17" s="595"/>
      <c r="AL17" s="596">
        <v>49.2</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2991042</v>
      </c>
      <c r="CS17" s="592"/>
      <c r="CT17" s="592"/>
      <c r="CU17" s="592"/>
      <c r="CV17" s="592"/>
      <c r="CW17" s="592"/>
      <c r="CX17" s="592"/>
      <c r="CY17" s="593"/>
      <c r="CZ17" s="594">
        <v>12.5</v>
      </c>
      <c r="DA17" s="594"/>
      <c r="DB17" s="594"/>
      <c r="DC17" s="594"/>
      <c r="DD17" s="600" t="s">
        <v>112</v>
      </c>
      <c r="DE17" s="592"/>
      <c r="DF17" s="592"/>
      <c r="DG17" s="592"/>
      <c r="DH17" s="592"/>
      <c r="DI17" s="592"/>
      <c r="DJ17" s="592"/>
      <c r="DK17" s="592"/>
      <c r="DL17" s="592"/>
      <c r="DM17" s="592"/>
      <c r="DN17" s="592"/>
      <c r="DO17" s="592"/>
      <c r="DP17" s="593"/>
      <c r="DQ17" s="600">
        <v>2934437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1098367</v>
      </c>
      <c r="S18" s="592"/>
      <c r="T18" s="592"/>
      <c r="U18" s="592"/>
      <c r="V18" s="592"/>
      <c r="W18" s="592"/>
      <c r="X18" s="592"/>
      <c r="Y18" s="593"/>
      <c r="Z18" s="594">
        <v>4.5</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393288</v>
      </c>
      <c r="S19" s="592"/>
      <c r="T19" s="592"/>
      <c r="U19" s="592"/>
      <c r="V19" s="592"/>
      <c r="W19" s="592"/>
      <c r="X19" s="592"/>
      <c r="Y19" s="593"/>
      <c r="Z19" s="594">
        <v>1.6</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29666</v>
      </c>
      <c r="BH19" s="592"/>
      <c r="BI19" s="592"/>
      <c r="BJ19" s="592"/>
      <c r="BK19" s="592"/>
      <c r="BL19" s="592"/>
      <c r="BM19" s="592"/>
      <c r="BN19" s="593"/>
      <c r="BO19" s="594">
        <v>0.5</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13859886</v>
      </c>
      <c r="S20" s="592"/>
      <c r="T20" s="592"/>
      <c r="U20" s="592"/>
      <c r="V20" s="592"/>
      <c r="W20" s="592"/>
      <c r="X20" s="592"/>
      <c r="Y20" s="593"/>
      <c r="Z20" s="594">
        <v>56.3</v>
      </c>
      <c r="AA20" s="594"/>
      <c r="AB20" s="594"/>
      <c r="AC20" s="594"/>
      <c r="AD20" s="595">
        <v>12368231</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29666</v>
      </c>
      <c r="BH20" s="592"/>
      <c r="BI20" s="592"/>
      <c r="BJ20" s="592"/>
      <c r="BK20" s="592"/>
      <c r="BL20" s="592"/>
      <c r="BM20" s="592"/>
      <c r="BN20" s="593"/>
      <c r="BO20" s="594">
        <v>0.5</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23888575</v>
      </c>
      <c r="CS20" s="592"/>
      <c r="CT20" s="592"/>
      <c r="CU20" s="592"/>
      <c r="CV20" s="592"/>
      <c r="CW20" s="592"/>
      <c r="CX20" s="592"/>
      <c r="CY20" s="593"/>
      <c r="CZ20" s="594">
        <v>100</v>
      </c>
      <c r="DA20" s="594"/>
      <c r="DB20" s="594"/>
      <c r="DC20" s="594"/>
      <c r="DD20" s="600">
        <v>5289153</v>
      </c>
      <c r="DE20" s="592"/>
      <c r="DF20" s="592"/>
      <c r="DG20" s="592"/>
      <c r="DH20" s="592"/>
      <c r="DI20" s="592"/>
      <c r="DJ20" s="592"/>
      <c r="DK20" s="592"/>
      <c r="DL20" s="592"/>
      <c r="DM20" s="592"/>
      <c r="DN20" s="592"/>
      <c r="DO20" s="592"/>
      <c r="DP20" s="593"/>
      <c r="DQ20" s="600">
        <v>15526168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6152</v>
      </c>
      <c r="S21" s="592"/>
      <c r="T21" s="592"/>
      <c r="U21" s="592"/>
      <c r="V21" s="592"/>
      <c r="W21" s="592"/>
      <c r="X21" s="592"/>
      <c r="Y21" s="593"/>
      <c r="Z21" s="594">
        <v>0</v>
      </c>
      <c r="AA21" s="594"/>
      <c r="AB21" s="594"/>
      <c r="AC21" s="594"/>
      <c r="AD21" s="595">
        <v>6152</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29666</v>
      </c>
      <c r="BH21" s="592"/>
      <c r="BI21" s="592"/>
      <c r="BJ21" s="592"/>
      <c r="BK21" s="592"/>
      <c r="BL21" s="592"/>
      <c r="BM21" s="592"/>
      <c r="BN21" s="593"/>
      <c r="BO21" s="594">
        <v>0.5</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216752</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197329</v>
      </c>
      <c r="S23" s="592"/>
      <c r="T23" s="592"/>
      <c r="U23" s="592"/>
      <c r="V23" s="592"/>
      <c r="W23" s="592"/>
      <c r="X23" s="592"/>
      <c r="Y23" s="593"/>
      <c r="Z23" s="594">
        <v>0.8</v>
      </c>
      <c r="AA23" s="594"/>
      <c r="AB23" s="594"/>
      <c r="AC23" s="594"/>
      <c r="AD23" s="595">
        <v>31077</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151864</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9541552</v>
      </c>
      <c r="CS24" s="581"/>
      <c r="CT24" s="581"/>
      <c r="CU24" s="581"/>
      <c r="CV24" s="581"/>
      <c r="CW24" s="581"/>
      <c r="CX24" s="581"/>
      <c r="CY24" s="582"/>
      <c r="CZ24" s="620">
        <v>39.9</v>
      </c>
      <c r="DA24" s="621"/>
      <c r="DB24" s="621"/>
      <c r="DC24" s="622"/>
      <c r="DD24" s="619">
        <v>7222275</v>
      </c>
      <c r="DE24" s="581"/>
      <c r="DF24" s="581"/>
      <c r="DG24" s="581"/>
      <c r="DH24" s="581"/>
      <c r="DI24" s="581"/>
      <c r="DJ24" s="581"/>
      <c r="DK24" s="582"/>
      <c r="DL24" s="619">
        <v>6999721</v>
      </c>
      <c r="DM24" s="581"/>
      <c r="DN24" s="581"/>
      <c r="DO24" s="581"/>
      <c r="DP24" s="581"/>
      <c r="DQ24" s="581"/>
      <c r="DR24" s="581"/>
      <c r="DS24" s="581"/>
      <c r="DT24" s="581"/>
      <c r="DU24" s="581"/>
      <c r="DV24" s="582"/>
      <c r="DW24" s="585">
        <v>52.7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2712308</v>
      </c>
      <c r="S25" s="592"/>
      <c r="T25" s="592"/>
      <c r="U25" s="592"/>
      <c r="V25" s="592"/>
      <c r="W25" s="592"/>
      <c r="X25" s="592"/>
      <c r="Y25" s="593"/>
      <c r="Z25" s="594">
        <v>11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3497218</v>
      </c>
      <c r="CS25" s="623"/>
      <c r="CT25" s="623"/>
      <c r="CU25" s="623"/>
      <c r="CV25" s="623"/>
      <c r="CW25" s="623"/>
      <c r="CX25" s="623"/>
      <c r="CY25" s="624"/>
      <c r="CZ25" s="625">
        <v>14.6</v>
      </c>
      <c r="DA25" s="626"/>
      <c r="DB25" s="626"/>
      <c r="DC25" s="627"/>
      <c r="DD25" s="600">
        <v>3269468</v>
      </c>
      <c r="DE25" s="623"/>
      <c r="DF25" s="623"/>
      <c r="DG25" s="623"/>
      <c r="DH25" s="623"/>
      <c r="DI25" s="623"/>
      <c r="DJ25" s="623"/>
      <c r="DK25" s="624"/>
      <c r="DL25" s="600">
        <v>3218748</v>
      </c>
      <c r="DM25" s="623"/>
      <c r="DN25" s="623"/>
      <c r="DO25" s="623"/>
      <c r="DP25" s="623"/>
      <c r="DQ25" s="623"/>
      <c r="DR25" s="623"/>
      <c r="DS25" s="623"/>
      <c r="DT25" s="623"/>
      <c r="DU25" s="623"/>
      <c r="DV25" s="624"/>
      <c r="DW25" s="596">
        <v>24.2</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2244852</v>
      </c>
      <c r="CS26" s="592"/>
      <c r="CT26" s="592"/>
      <c r="CU26" s="592"/>
      <c r="CV26" s="592"/>
      <c r="CW26" s="592"/>
      <c r="CX26" s="592"/>
      <c r="CY26" s="593"/>
      <c r="CZ26" s="625">
        <v>9.4</v>
      </c>
      <c r="DA26" s="626"/>
      <c r="DB26" s="626"/>
      <c r="DC26" s="627"/>
      <c r="DD26" s="600">
        <v>2021888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1721979</v>
      </c>
      <c r="S27" s="592"/>
      <c r="T27" s="592"/>
      <c r="U27" s="592"/>
      <c r="V27" s="592"/>
      <c r="W27" s="592"/>
      <c r="X27" s="592"/>
      <c r="Y27" s="593"/>
      <c r="Z27" s="594">
        <v>7</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5452437</v>
      </c>
      <c r="BH27" s="592"/>
      <c r="BI27" s="592"/>
      <c r="BJ27" s="592"/>
      <c r="BK27" s="592"/>
      <c r="BL27" s="592"/>
      <c r="BM27" s="592"/>
      <c r="BN27" s="593"/>
      <c r="BO27" s="594">
        <v>100</v>
      </c>
      <c r="BP27" s="594"/>
      <c r="BQ27" s="594"/>
      <c r="BR27" s="594"/>
      <c r="BS27" s="600">
        <v>374574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3053292</v>
      </c>
      <c r="CS27" s="623"/>
      <c r="CT27" s="623"/>
      <c r="CU27" s="623"/>
      <c r="CV27" s="623"/>
      <c r="CW27" s="623"/>
      <c r="CX27" s="623"/>
      <c r="CY27" s="624"/>
      <c r="CZ27" s="625">
        <v>12.8</v>
      </c>
      <c r="DA27" s="626"/>
      <c r="DB27" s="626"/>
      <c r="DC27" s="627"/>
      <c r="DD27" s="600">
        <v>1018370</v>
      </c>
      <c r="DE27" s="623"/>
      <c r="DF27" s="623"/>
      <c r="DG27" s="623"/>
      <c r="DH27" s="623"/>
      <c r="DI27" s="623"/>
      <c r="DJ27" s="623"/>
      <c r="DK27" s="624"/>
      <c r="DL27" s="600">
        <v>1011346</v>
      </c>
      <c r="DM27" s="623"/>
      <c r="DN27" s="623"/>
      <c r="DO27" s="623"/>
      <c r="DP27" s="623"/>
      <c r="DQ27" s="623"/>
      <c r="DR27" s="623"/>
      <c r="DS27" s="623"/>
      <c r="DT27" s="623"/>
      <c r="DU27" s="623"/>
      <c r="DV27" s="624"/>
      <c r="DW27" s="596">
        <v>7.6</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87161</v>
      </c>
      <c r="S28" s="592"/>
      <c r="T28" s="592"/>
      <c r="U28" s="592"/>
      <c r="V28" s="592"/>
      <c r="W28" s="592"/>
      <c r="X28" s="592"/>
      <c r="Y28" s="593"/>
      <c r="Z28" s="594">
        <v>0.4</v>
      </c>
      <c r="AA28" s="594"/>
      <c r="AB28" s="594"/>
      <c r="AC28" s="594"/>
      <c r="AD28" s="595">
        <v>5404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2991042</v>
      </c>
      <c r="CS28" s="592"/>
      <c r="CT28" s="592"/>
      <c r="CU28" s="592"/>
      <c r="CV28" s="592"/>
      <c r="CW28" s="592"/>
      <c r="CX28" s="592"/>
      <c r="CY28" s="593"/>
      <c r="CZ28" s="625">
        <v>12.5</v>
      </c>
      <c r="DA28" s="626"/>
      <c r="DB28" s="626"/>
      <c r="DC28" s="627"/>
      <c r="DD28" s="600">
        <v>2934437</v>
      </c>
      <c r="DE28" s="592"/>
      <c r="DF28" s="592"/>
      <c r="DG28" s="592"/>
      <c r="DH28" s="592"/>
      <c r="DI28" s="592"/>
      <c r="DJ28" s="592"/>
      <c r="DK28" s="593"/>
      <c r="DL28" s="600">
        <v>2769627</v>
      </c>
      <c r="DM28" s="592"/>
      <c r="DN28" s="592"/>
      <c r="DO28" s="592"/>
      <c r="DP28" s="592"/>
      <c r="DQ28" s="592"/>
      <c r="DR28" s="592"/>
      <c r="DS28" s="592"/>
      <c r="DT28" s="592"/>
      <c r="DU28" s="592"/>
      <c r="DV28" s="593"/>
      <c r="DW28" s="596">
        <v>20.8</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26413</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2991041</v>
      </c>
      <c r="CS29" s="623"/>
      <c r="CT29" s="623"/>
      <c r="CU29" s="623"/>
      <c r="CV29" s="623"/>
      <c r="CW29" s="623"/>
      <c r="CX29" s="623"/>
      <c r="CY29" s="624"/>
      <c r="CZ29" s="625">
        <v>12.5</v>
      </c>
      <c r="DA29" s="626"/>
      <c r="DB29" s="626"/>
      <c r="DC29" s="627"/>
      <c r="DD29" s="600">
        <v>2934436</v>
      </c>
      <c r="DE29" s="623"/>
      <c r="DF29" s="623"/>
      <c r="DG29" s="623"/>
      <c r="DH29" s="623"/>
      <c r="DI29" s="623"/>
      <c r="DJ29" s="623"/>
      <c r="DK29" s="624"/>
      <c r="DL29" s="600">
        <v>2769626</v>
      </c>
      <c r="DM29" s="623"/>
      <c r="DN29" s="623"/>
      <c r="DO29" s="623"/>
      <c r="DP29" s="623"/>
      <c r="DQ29" s="623"/>
      <c r="DR29" s="623"/>
      <c r="DS29" s="623"/>
      <c r="DT29" s="623"/>
      <c r="DU29" s="623"/>
      <c r="DV29" s="624"/>
      <c r="DW29" s="596">
        <v>20.8</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302421</v>
      </c>
      <c r="S30" s="592"/>
      <c r="T30" s="592"/>
      <c r="U30" s="592"/>
      <c r="V30" s="592"/>
      <c r="W30" s="592"/>
      <c r="X30" s="592"/>
      <c r="Y30" s="593"/>
      <c r="Z30" s="594">
        <v>1.2</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v>
      </c>
      <c r="BH30" s="650"/>
      <c r="BI30" s="650"/>
      <c r="BJ30" s="650"/>
      <c r="BK30" s="650"/>
      <c r="BL30" s="650"/>
      <c r="BM30" s="586">
        <v>96.1</v>
      </c>
      <c r="BN30" s="650"/>
      <c r="BO30" s="650"/>
      <c r="BP30" s="650"/>
      <c r="BQ30" s="651"/>
      <c r="BR30" s="649">
        <v>99.2</v>
      </c>
      <c r="BS30" s="650"/>
      <c r="BT30" s="650"/>
      <c r="BU30" s="650"/>
      <c r="BV30" s="650"/>
      <c r="BW30" s="650"/>
      <c r="BX30" s="586">
        <v>96.2</v>
      </c>
      <c r="BY30" s="650"/>
      <c r="BZ30" s="650"/>
      <c r="CA30" s="650"/>
      <c r="CB30" s="651"/>
      <c r="CD30" s="654"/>
      <c r="CE30" s="655"/>
      <c r="CF30" s="605" t="s">
        <v>290</v>
      </c>
      <c r="CG30" s="606"/>
      <c r="CH30" s="606"/>
      <c r="CI30" s="606"/>
      <c r="CJ30" s="606"/>
      <c r="CK30" s="606"/>
      <c r="CL30" s="606"/>
      <c r="CM30" s="606"/>
      <c r="CN30" s="606"/>
      <c r="CO30" s="606"/>
      <c r="CP30" s="606"/>
      <c r="CQ30" s="607"/>
      <c r="CR30" s="591">
        <v>2660959</v>
      </c>
      <c r="CS30" s="592"/>
      <c r="CT30" s="592"/>
      <c r="CU30" s="592"/>
      <c r="CV30" s="592"/>
      <c r="CW30" s="592"/>
      <c r="CX30" s="592"/>
      <c r="CY30" s="593"/>
      <c r="CZ30" s="625">
        <v>11.1</v>
      </c>
      <c r="DA30" s="626"/>
      <c r="DB30" s="626"/>
      <c r="DC30" s="627"/>
      <c r="DD30" s="600">
        <v>2613168</v>
      </c>
      <c r="DE30" s="592"/>
      <c r="DF30" s="592"/>
      <c r="DG30" s="592"/>
      <c r="DH30" s="592"/>
      <c r="DI30" s="592"/>
      <c r="DJ30" s="592"/>
      <c r="DK30" s="593"/>
      <c r="DL30" s="600">
        <v>2448358</v>
      </c>
      <c r="DM30" s="592"/>
      <c r="DN30" s="592"/>
      <c r="DO30" s="592"/>
      <c r="DP30" s="592"/>
      <c r="DQ30" s="592"/>
      <c r="DR30" s="592"/>
      <c r="DS30" s="592"/>
      <c r="DT30" s="592"/>
      <c r="DU30" s="592"/>
      <c r="DV30" s="593"/>
      <c r="DW30" s="596">
        <v>18.399999999999999</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1001280</v>
      </c>
      <c r="S31" s="592"/>
      <c r="T31" s="592"/>
      <c r="U31" s="592"/>
      <c r="V31" s="592"/>
      <c r="W31" s="592"/>
      <c r="X31" s="592"/>
      <c r="Y31" s="593"/>
      <c r="Z31" s="594">
        <v>4.0999999999999996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99.3</v>
      </c>
      <c r="BH31" s="623"/>
      <c r="BI31" s="623"/>
      <c r="BJ31" s="623"/>
      <c r="BK31" s="623"/>
      <c r="BL31" s="623"/>
      <c r="BM31" s="597">
        <v>96.9</v>
      </c>
      <c r="BN31" s="647"/>
      <c r="BO31" s="647"/>
      <c r="BP31" s="647"/>
      <c r="BQ31" s="648"/>
      <c r="BR31" s="646">
        <v>99.4</v>
      </c>
      <c r="BS31" s="623"/>
      <c r="BT31" s="623"/>
      <c r="BU31" s="623"/>
      <c r="BV31" s="623"/>
      <c r="BW31" s="623"/>
      <c r="BX31" s="597">
        <v>97</v>
      </c>
      <c r="BY31" s="647"/>
      <c r="BZ31" s="647"/>
      <c r="CA31" s="647"/>
      <c r="CB31" s="648"/>
      <c r="CD31" s="654"/>
      <c r="CE31" s="655"/>
      <c r="CF31" s="605" t="s">
        <v>294</v>
      </c>
      <c r="CG31" s="606"/>
      <c r="CH31" s="606"/>
      <c r="CI31" s="606"/>
      <c r="CJ31" s="606"/>
      <c r="CK31" s="606"/>
      <c r="CL31" s="606"/>
      <c r="CM31" s="606"/>
      <c r="CN31" s="606"/>
      <c r="CO31" s="606"/>
      <c r="CP31" s="606"/>
      <c r="CQ31" s="607"/>
      <c r="CR31" s="591">
        <v>330082</v>
      </c>
      <c r="CS31" s="623"/>
      <c r="CT31" s="623"/>
      <c r="CU31" s="623"/>
      <c r="CV31" s="623"/>
      <c r="CW31" s="623"/>
      <c r="CX31" s="623"/>
      <c r="CY31" s="624"/>
      <c r="CZ31" s="625">
        <v>1.4</v>
      </c>
      <c r="DA31" s="626"/>
      <c r="DB31" s="626"/>
      <c r="DC31" s="627"/>
      <c r="DD31" s="600">
        <v>321268</v>
      </c>
      <c r="DE31" s="623"/>
      <c r="DF31" s="623"/>
      <c r="DG31" s="623"/>
      <c r="DH31" s="623"/>
      <c r="DI31" s="623"/>
      <c r="DJ31" s="623"/>
      <c r="DK31" s="624"/>
      <c r="DL31" s="600">
        <v>321268</v>
      </c>
      <c r="DM31" s="623"/>
      <c r="DN31" s="623"/>
      <c r="DO31" s="623"/>
      <c r="DP31" s="623"/>
      <c r="DQ31" s="623"/>
      <c r="DR31" s="623"/>
      <c r="DS31" s="623"/>
      <c r="DT31" s="623"/>
      <c r="DU31" s="623"/>
      <c r="DV31" s="624"/>
      <c r="DW31" s="596">
        <v>2.4</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1005238</v>
      </c>
      <c r="S32" s="592"/>
      <c r="T32" s="592"/>
      <c r="U32" s="592"/>
      <c r="V32" s="592"/>
      <c r="W32" s="592"/>
      <c r="X32" s="592"/>
      <c r="Y32" s="593"/>
      <c r="Z32" s="594">
        <v>4.0999999999999996</v>
      </c>
      <c r="AA32" s="594"/>
      <c r="AB32" s="594"/>
      <c r="AC32" s="594"/>
      <c r="AD32" s="595">
        <v>12957</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98.5</v>
      </c>
      <c r="BH32" s="659"/>
      <c r="BI32" s="659"/>
      <c r="BJ32" s="659"/>
      <c r="BK32" s="659"/>
      <c r="BL32" s="659"/>
      <c r="BM32" s="660">
        <v>94.8</v>
      </c>
      <c r="BN32" s="659"/>
      <c r="BO32" s="659"/>
      <c r="BP32" s="659"/>
      <c r="BQ32" s="661"/>
      <c r="BR32" s="658">
        <v>98.9</v>
      </c>
      <c r="BS32" s="659"/>
      <c r="BT32" s="659"/>
      <c r="BU32" s="659"/>
      <c r="BV32" s="659"/>
      <c r="BW32" s="659"/>
      <c r="BX32" s="660">
        <v>94.9</v>
      </c>
      <c r="BY32" s="659"/>
      <c r="BZ32" s="659"/>
      <c r="CA32" s="659"/>
      <c r="CB32" s="661"/>
      <c r="CD32" s="656"/>
      <c r="CE32" s="657"/>
      <c r="CF32" s="605" t="s">
        <v>297</v>
      </c>
      <c r="CG32" s="606"/>
      <c r="CH32" s="606"/>
      <c r="CI32" s="606"/>
      <c r="CJ32" s="606"/>
      <c r="CK32" s="606"/>
      <c r="CL32" s="606"/>
      <c r="CM32" s="606"/>
      <c r="CN32" s="606"/>
      <c r="CO32" s="606"/>
      <c r="CP32" s="606"/>
      <c r="CQ32" s="607"/>
      <c r="CR32" s="591">
        <v>1</v>
      </c>
      <c r="CS32" s="592"/>
      <c r="CT32" s="592"/>
      <c r="CU32" s="592"/>
      <c r="CV32" s="592"/>
      <c r="CW32" s="592"/>
      <c r="CX32" s="592"/>
      <c r="CY32" s="593"/>
      <c r="CZ32" s="625">
        <v>0</v>
      </c>
      <c r="DA32" s="626"/>
      <c r="DB32" s="626"/>
      <c r="DC32" s="627"/>
      <c r="DD32" s="600">
        <v>1</v>
      </c>
      <c r="DE32" s="592"/>
      <c r="DF32" s="592"/>
      <c r="DG32" s="592"/>
      <c r="DH32" s="592"/>
      <c r="DI32" s="592"/>
      <c r="DJ32" s="592"/>
      <c r="DK32" s="593"/>
      <c r="DL32" s="600">
        <v>1</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3307451</v>
      </c>
      <c r="S33" s="592"/>
      <c r="T33" s="592"/>
      <c r="U33" s="592"/>
      <c r="V33" s="592"/>
      <c r="W33" s="592"/>
      <c r="X33" s="592"/>
      <c r="Y33" s="593"/>
      <c r="Z33" s="594">
        <v>13.4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8933086</v>
      </c>
      <c r="CS33" s="623"/>
      <c r="CT33" s="623"/>
      <c r="CU33" s="623"/>
      <c r="CV33" s="623"/>
      <c r="CW33" s="623"/>
      <c r="CX33" s="623"/>
      <c r="CY33" s="624"/>
      <c r="CZ33" s="625">
        <v>37.4</v>
      </c>
      <c r="DA33" s="626"/>
      <c r="DB33" s="626"/>
      <c r="DC33" s="627"/>
      <c r="DD33" s="600">
        <v>7134903</v>
      </c>
      <c r="DE33" s="623"/>
      <c r="DF33" s="623"/>
      <c r="DG33" s="623"/>
      <c r="DH33" s="623"/>
      <c r="DI33" s="623"/>
      <c r="DJ33" s="623"/>
      <c r="DK33" s="624"/>
      <c r="DL33" s="600">
        <v>3886764</v>
      </c>
      <c r="DM33" s="623"/>
      <c r="DN33" s="623"/>
      <c r="DO33" s="623"/>
      <c r="DP33" s="623"/>
      <c r="DQ33" s="623"/>
      <c r="DR33" s="623"/>
      <c r="DS33" s="623"/>
      <c r="DT33" s="623"/>
      <c r="DU33" s="623"/>
      <c r="DV33" s="624"/>
      <c r="DW33" s="596">
        <v>29.2</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2005963</v>
      </c>
      <c r="CS34" s="592"/>
      <c r="CT34" s="592"/>
      <c r="CU34" s="592"/>
      <c r="CV34" s="592"/>
      <c r="CW34" s="592"/>
      <c r="CX34" s="592"/>
      <c r="CY34" s="593"/>
      <c r="CZ34" s="625">
        <v>8.4</v>
      </c>
      <c r="DA34" s="626"/>
      <c r="DB34" s="626"/>
      <c r="DC34" s="627"/>
      <c r="DD34" s="600">
        <v>1579191</v>
      </c>
      <c r="DE34" s="592"/>
      <c r="DF34" s="592"/>
      <c r="DG34" s="592"/>
      <c r="DH34" s="592"/>
      <c r="DI34" s="592"/>
      <c r="DJ34" s="592"/>
      <c r="DK34" s="593"/>
      <c r="DL34" s="600">
        <v>1298378</v>
      </c>
      <c r="DM34" s="592"/>
      <c r="DN34" s="592"/>
      <c r="DO34" s="592"/>
      <c r="DP34" s="592"/>
      <c r="DQ34" s="592"/>
      <c r="DR34" s="592"/>
      <c r="DS34" s="592"/>
      <c r="DT34" s="592"/>
      <c r="DU34" s="592"/>
      <c r="DV34" s="593"/>
      <c r="DW34" s="596">
        <v>9.8000000000000007</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866051</v>
      </c>
      <c r="S35" s="592"/>
      <c r="T35" s="592"/>
      <c r="U35" s="592"/>
      <c r="V35" s="592"/>
      <c r="W35" s="592"/>
      <c r="X35" s="592"/>
      <c r="Y35" s="593"/>
      <c r="Z35" s="594">
        <v>3.5</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3675221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242874</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165637</v>
      </c>
      <c r="CS35" s="623"/>
      <c r="CT35" s="623"/>
      <c r="CU35" s="623"/>
      <c r="CV35" s="623"/>
      <c r="CW35" s="623"/>
      <c r="CX35" s="623"/>
      <c r="CY35" s="624"/>
      <c r="CZ35" s="625">
        <v>0.7</v>
      </c>
      <c r="DA35" s="626"/>
      <c r="DB35" s="626"/>
      <c r="DC35" s="627"/>
      <c r="DD35" s="600">
        <v>150457</v>
      </c>
      <c r="DE35" s="623"/>
      <c r="DF35" s="623"/>
      <c r="DG35" s="623"/>
      <c r="DH35" s="623"/>
      <c r="DI35" s="623"/>
      <c r="DJ35" s="623"/>
      <c r="DK35" s="624"/>
      <c r="DL35" s="600">
        <v>50669</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24596234</v>
      </c>
      <c r="S36" s="664"/>
      <c r="T36" s="664"/>
      <c r="U36" s="664"/>
      <c r="V36" s="664"/>
      <c r="W36" s="664"/>
      <c r="X36" s="664"/>
      <c r="Y36" s="665"/>
      <c r="Z36" s="666">
        <v>100</v>
      </c>
      <c r="AA36" s="666"/>
      <c r="AB36" s="666"/>
      <c r="AC36" s="666"/>
      <c r="AD36" s="667">
        <v>12423821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1131823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199377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2245886</v>
      </c>
      <c r="CS36" s="592"/>
      <c r="CT36" s="592"/>
      <c r="CU36" s="592"/>
      <c r="CV36" s="592"/>
      <c r="CW36" s="592"/>
      <c r="CX36" s="592"/>
      <c r="CY36" s="593"/>
      <c r="CZ36" s="625">
        <v>9.4</v>
      </c>
      <c r="DA36" s="626"/>
      <c r="DB36" s="626"/>
      <c r="DC36" s="627"/>
      <c r="DD36" s="600">
        <v>1910286</v>
      </c>
      <c r="DE36" s="592"/>
      <c r="DF36" s="592"/>
      <c r="DG36" s="592"/>
      <c r="DH36" s="592"/>
      <c r="DI36" s="592"/>
      <c r="DJ36" s="592"/>
      <c r="DK36" s="593"/>
      <c r="DL36" s="600">
        <v>716925</v>
      </c>
      <c r="DM36" s="592"/>
      <c r="DN36" s="592"/>
      <c r="DO36" s="592"/>
      <c r="DP36" s="592"/>
      <c r="DQ36" s="592"/>
      <c r="DR36" s="592"/>
      <c r="DS36" s="592"/>
      <c r="DT36" s="592"/>
      <c r="DU36" s="592"/>
      <c r="DV36" s="593"/>
      <c r="DW36" s="596">
        <v>5.4</v>
      </c>
      <c r="DX36" s="617"/>
      <c r="DY36" s="617"/>
      <c r="DZ36" s="617"/>
      <c r="EA36" s="617"/>
      <c r="EB36" s="617"/>
      <c r="EC36" s="618"/>
    </row>
    <row r="37" spans="2:133" ht="11.25" customHeight="1">
      <c r="AQ37" s="670" t="s">
        <v>312</v>
      </c>
      <c r="AR37" s="671"/>
      <c r="AS37" s="671"/>
      <c r="AT37" s="671"/>
      <c r="AU37" s="671"/>
      <c r="AV37" s="671"/>
      <c r="AW37" s="671"/>
      <c r="AX37" s="671"/>
      <c r="AY37" s="672"/>
      <c r="AZ37" s="591">
        <v>756100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7145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373599</v>
      </c>
      <c r="CS37" s="623"/>
      <c r="CT37" s="623"/>
      <c r="CU37" s="623"/>
      <c r="CV37" s="623"/>
      <c r="CW37" s="623"/>
      <c r="CX37" s="623"/>
      <c r="CY37" s="624"/>
      <c r="CZ37" s="625">
        <v>1.6</v>
      </c>
      <c r="DA37" s="626"/>
      <c r="DB37" s="626"/>
      <c r="DC37" s="627"/>
      <c r="DD37" s="600">
        <v>373599</v>
      </c>
      <c r="DE37" s="623"/>
      <c r="DF37" s="623"/>
      <c r="DG37" s="623"/>
      <c r="DH37" s="623"/>
      <c r="DI37" s="623"/>
      <c r="DJ37" s="623"/>
      <c r="DK37" s="624"/>
      <c r="DL37" s="600">
        <v>22819</v>
      </c>
      <c r="DM37" s="623"/>
      <c r="DN37" s="623"/>
      <c r="DO37" s="623"/>
      <c r="DP37" s="623"/>
      <c r="DQ37" s="623"/>
      <c r="DR37" s="623"/>
      <c r="DS37" s="623"/>
      <c r="DT37" s="623"/>
      <c r="DU37" s="623"/>
      <c r="DV37" s="624"/>
      <c r="DW37" s="596">
        <v>0.2</v>
      </c>
      <c r="DX37" s="617"/>
      <c r="DY37" s="617"/>
      <c r="DZ37" s="617"/>
      <c r="EA37" s="617"/>
      <c r="EB37" s="617"/>
      <c r="EC37" s="618"/>
    </row>
    <row r="38" spans="2:133" ht="11.25" customHeight="1">
      <c r="AQ38" s="670" t="s">
        <v>315</v>
      </c>
      <c r="AR38" s="671"/>
      <c r="AS38" s="671"/>
      <c r="AT38" s="671"/>
      <c r="AU38" s="671"/>
      <c r="AV38" s="671"/>
      <c r="AW38" s="671"/>
      <c r="AX38" s="671"/>
      <c r="AY38" s="672"/>
      <c r="AZ38" s="591">
        <v>12247</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11769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2531151</v>
      </c>
      <c r="CS38" s="592"/>
      <c r="CT38" s="592"/>
      <c r="CU38" s="592"/>
      <c r="CV38" s="592"/>
      <c r="CW38" s="592"/>
      <c r="CX38" s="592"/>
      <c r="CY38" s="593"/>
      <c r="CZ38" s="625">
        <v>10.6</v>
      </c>
      <c r="DA38" s="626"/>
      <c r="DB38" s="626"/>
      <c r="DC38" s="627"/>
      <c r="DD38" s="600">
        <v>2321257</v>
      </c>
      <c r="DE38" s="592"/>
      <c r="DF38" s="592"/>
      <c r="DG38" s="592"/>
      <c r="DH38" s="592"/>
      <c r="DI38" s="592"/>
      <c r="DJ38" s="592"/>
      <c r="DK38" s="593"/>
      <c r="DL38" s="600">
        <v>1820792</v>
      </c>
      <c r="DM38" s="592"/>
      <c r="DN38" s="592"/>
      <c r="DO38" s="592"/>
      <c r="DP38" s="592"/>
      <c r="DQ38" s="592"/>
      <c r="DR38" s="592"/>
      <c r="DS38" s="592"/>
      <c r="DT38" s="592"/>
      <c r="DU38" s="592"/>
      <c r="DV38" s="593"/>
      <c r="DW38" s="596">
        <v>13.7</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916029</v>
      </c>
      <c r="CS39" s="623"/>
      <c r="CT39" s="623"/>
      <c r="CU39" s="623"/>
      <c r="CV39" s="623"/>
      <c r="CW39" s="623"/>
      <c r="CX39" s="623"/>
      <c r="CY39" s="624"/>
      <c r="CZ39" s="625">
        <v>3.8</v>
      </c>
      <c r="DA39" s="626"/>
      <c r="DB39" s="626"/>
      <c r="DC39" s="627"/>
      <c r="DD39" s="600">
        <v>822217</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257179</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98</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1068420</v>
      </c>
      <c r="CS40" s="592"/>
      <c r="CT40" s="592"/>
      <c r="CU40" s="592"/>
      <c r="CV40" s="592"/>
      <c r="CW40" s="592"/>
      <c r="CX40" s="592"/>
      <c r="CY40" s="593"/>
      <c r="CZ40" s="625">
        <v>4.5</v>
      </c>
      <c r="DA40" s="626"/>
      <c r="DB40" s="626"/>
      <c r="DC40" s="627"/>
      <c r="DD40" s="600">
        <v>351495</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1517872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306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5413937</v>
      </c>
      <c r="CS42" s="592"/>
      <c r="CT42" s="592"/>
      <c r="CU42" s="592"/>
      <c r="CV42" s="592"/>
      <c r="CW42" s="592"/>
      <c r="CX42" s="592"/>
      <c r="CY42" s="593"/>
      <c r="CZ42" s="625">
        <v>22.7</v>
      </c>
      <c r="DA42" s="674"/>
      <c r="DB42" s="674"/>
      <c r="DC42" s="675"/>
      <c r="DD42" s="600">
        <v>1168990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40229</v>
      </c>
      <c r="CS43" s="623"/>
      <c r="CT43" s="623"/>
      <c r="CU43" s="623"/>
      <c r="CV43" s="623"/>
      <c r="CW43" s="623"/>
      <c r="CX43" s="623"/>
      <c r="CY43" s="624"/>
      <c r="CZ43" s="625">
        <v>0.2</v>
      </c>
      <c r="DA43" s="626"/>
      <c r="DB43" s="626"/>
      <c r="DC43" s="627"/>
      <c r="DD43" s="600">
        <v>28021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5289153</v>
      </c>
      <c r="CS44" s="592"/>
      <c r="CT44" s="592"/>
      <c r="CU44" s="592"/>
      <c r="CV44" s="592"/>
      <c r="CW44" s="592"/>
      <c r="CX44" s="592"/>
      <c r="CY44" s="593"/>
      <c r="CZ44" s="625">
        <v>22.1</v>
      </c>
      <c r="DA44" s="674"/>
      <c r="DB44" s="674"/>
      <c r="DC44" s="675"/>
      <c r="DD44" s="600">
        <v>1147011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2168803</v>
      </c>
      <c r="CS45" s="623"/>
      <c r="CT45" s="623"/>
      <c r="CU45" s="623"/>
      <c r="CV45" s="623"/>
      <c r="CW45" s="623"/>
      <c r="CX45" s="623"/>
      <c r="CY45" s="624"/>
      <c r="CZ45" s="625">
        <v>9.1</v>
      </c>
      <c r="DA45" s="626"/>
      <c r="DB45" s="626"/>
      <c r="DC45" s="627"/>
      <c r="DD45" s="600">
        <v>203324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2940627</v>
      </c>
      <c r="CS46" s="592"/>
      <c r="CT46" s="592"/>
      <c r="CU46" s="592"/>
      <c r="CV46" s="592"/>
      <c r="CW46" s="592"/>
      <c r="CX46" s="592"/>
      <c r="CY46" s="593"/>
      <c r="CZ46" s="625">
        <v>12.3</v>
      </c>
      <c r="DA46" s="674"/>
      <c r="DB46" s="674"/>
      <c r="DC46" s="675"/>
      <c r="DD46" s="600">
        <v>888129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124784</v>
      </c>
      <c r="CS47" s="623"/>
      <c r="CT47" s="623"/>
      <c r="CU47" s="623"/>
      <c r="CV47" s="623"/>
      <c r="CW47" s="623"/>
      <c r="CX47" s="623"/>
      <c r="CY47" s="624"/>
      <c r="CZ47" s="625">
        <v>0.5</v>
      </c>
      <c r="DA47" s="626"/>
      <c r="DB47" s="626"/>
      <c r="DC47" s="627"/>
      <c r="DD47" s="600">
        <v>21979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23888575</v>
      </c>
      <c r="CS49" s="659"/>
      <c r="CT49" s="659"/>
      <c r="CU49" s="659"/>
      <c r="CV49" s="659"/>
      <c r="CW49" s="659"/>
      <c r="CX49" s="659"/>
      <c r="CY49" s="686"/>
      <c r="CZ49" s="687">
        <v>100</v>
      </c>
      <c r="DA49" s="688"/>
      <c r="DB49" s="688"/>
      <c r="DC49" s="689"/>
      <c r="DD49" s="690">
        <v>15526168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1048576" zoomScale="70" zoomScaleNormal="25" zoomScaleSheetLayoutView="70" workbookViewId="0">
      <selection activeCell="CM82" sqref="CM82:CQ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24583</v>
      </c>
      <c r="R7" s="721"/>
      <c r="S7" s="721"/>
      <c r="T7" s="721"/>
      <c r="U7" s="721"/>
      <c r="V7" s="721">
        <v>23875</v>
      </c>
      <c r="W7" s="721"/>
      <c r="X7" s="721"/>
      <c r="Y7" s="721"/>
      <c r="Z7" s="721"/>
      <c r="AA7" s="721">
        <v>708</v>
      </c>
      <c r="AB7" s="721"/>
      <c r="AC7" s="721"/>
      <c r="AD7" s="721"/>
      <c r="AE7" s="722"/>
      <c r="AF7" s="723">
        <v>600</v>
      </c>
      <c r="AG7" s="724"/>
      <c r="AH7" s="724"/>
      <c r="AI7" s="724"/>
      <c r="AJ7" s="725"/>
      <c r="AK7" s="760" t="s">
        <v>487</v>
      </c>
      <c r="AL7" s="761"/>
      <c r="AM7" s="761"/>
      <c r="AN7" s="761"/>
      <c r="AO7" s="761"/>
      <c r="AP7" s="761">
        <v>25108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0</v>
      </c>
      <c r="CI7" s="758"/>
      <c r="CJ7" s="758"/>
      <c r="CK7" s="758"/>
      <c r="CL7" s="759"/>
      <c r="CM7" s="757">
        <v>5</v>
      </c>
      <c r="CN7" s="758"/>
      <c r="CO7" s="758"/>
      <c r="CP7" s="758"/>
      <c r="CQ7" s="759"/>
      <c r="CR7" s="757">
        <v>3</v>
      </c>
      <c r="CS7" s="758"/>
      <c r="CT7" s="758"/>
      <c r="CU7" s="758"/>
      <c r="CV7" s="759"/>
      <c r="CW7" s="757">
        <v>0</v>
      </c>
      <c r="CX7" s="758"/>
      <c r="CY7" s="758"/>
      <c r="CZ7" s="758"/>
      <c r="DA7" s="759"/>
      <c r="DB7" s="757" t="s">
        <v>487</v>
      </c>
      <c r="DC7" s="758"/>
      <c r="DD7" s="758"/>
      <c r="DE7" s="758"/>
      <c r="DF7" s="759"/>
      <c r="DG7" s="757" t="s">
        <v>487</v>
      </c>
      <c r="DH7" s="758"/>
      <c r="DI7" s="758"/>
      <c r="DJ7" s="758"/>
      <c r="DK7" s="759"/>
      <c r="DL7" s="757" t="s">
        <v>487</v>
      </c>
      <c r="DM7" s="758"/>
      <c r="DN7" s="758"/>
      <c r="DO7" s="758"/>
      <c r="DP7" s="759"/>
      <c r="DQ7" s="757" t="s">
        <v>487</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13</v>
      </c>
      <c r="R8" s="745"/>
      <c r="S8" s="745"/>
      <c r="T8" s="745"/>
      <c r="U8" s="745"/>
      <c r="V8" s="745">
        <v>13</v>
      </c>
      <c r="W8" s="745"/>
      <c r="X8" s="745"/>
      <c r="Y8" s="745"/>
      <c r="Z8" s="745"/>
      <c r="AA8" s="745">
        <v>0</v>
      </c>
      <c r="AB8" s="745"/>
      <c r="AC8" s="745"/>
      <c r="AD8" s="745"/>
      <c r="AE8" s="746"/>
      <c r="AF8" s="747">
        <v>1</v>
      </c>
      <c r="AG8" s="748"/>
      <c r="AH8" s="748"/>
      <c r="AI8" s="748"/>
      <c r="AJ8" s="749"/>
      <c r="AK8" s="750" t="s">
        <v>487</v>
      </c>
      <c r="AL8" s="751"/>
      <c r="AM8" s="751"/>
      <c r="AN8" s="751"/>
      <c r="AO8" s="751"/>
      <c r="AP8" s="751" t="s">
        <v>487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1</v>
      </c>
      <c r="CI8" s="768"/>
      <c r="CJ8" s="768"/>
      <c r="CK8" s="768"/>
      <c r="CL8" s="769"/>
      <c r="CM8" s="767">
        <v>138</v>
      </c>
      <c r="CN8" s="768"/>
      <c r="CO8" s="768"/>
      <c r="CP8" s="768"/>
      <c r="CQ8" s="769"/>
      <c r="CR8" s="767">
        <v>89</v>
      </c>
      <c r="CS8" s="768"/>
      <c r="CT8" s="768"/>
      <c r="CU8" s="768"/>
      <c r="CV8" s="769"/>
      <c r="CW8" s="767">
        <v>55</v>
      </c>
      <c r="CX8" s="768"/>
      <c r="CY8" s="768"/>
      <c r="CZ8" s="768"/>
      <c r="DA8" s="769"/>
      <c r="DB8" s="767" t="s">
        <v>487</v>
      </c>
      <c r="DC8" s="768"/>
      <c r="DD8" s="768"/>
      <c r="DE8" s="768"/>
      <c r="DF8" s="769"/>
      <c r="DG8" s="767" t="s">
        <v>487</v>
      </c>
      <c r="DH8" s="768"/>
      <c r="DI8" s="768"/>
      <c r="DJ8" s="768"/>
      <c r="DK8" s="769"/>
      <c r="DL8" s="767" t="s">
        <v>487</v>
      </c>
      <c r="DM8" s="768"/>
      <c r="DN8" s="768"/>
      <c r="DO8" s="768"/>
      <c r="DP8" s="769"/>
      <c r="DQ8" s="767" t="s">
        <v>487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0</v>
      </c>
      <c r="CI9" s="768"/>
      <c r="CJ9" s="768"/>
      <c r="CK9" s="768"/>
      <c r="CL9" s="769"/>
      <c r="CM9" s="767">
        <v>108</v>
      </c>
      <c r="CN9" s="768"/>
      <c r="CO9" s="768"/>
      <c r="CP9" s="768"/>
      <c r="CQ9" s="769"/>
      <c r="CR9" s="767">
        <v>5</v>
      </c>
      <c r="CS9" s="768"/>
      <c r="CT9" s="768"/>
      <c r="CU9" s="768"/>
      <c r="CV9" s="769"/>
      <c r="CW9" s="767">
        <v>0</v>
      </c>
      <c r="CX9" s="768"/>
      <c r="CY9" s="768"/>
      <c r="CZ9" s="768"/>
      <c r="DA9" s="769"/>
      <c r="DB9" s="767" t="s">
        <v>487</v>
      </c>
      <c r="DC9" s="768"/>
      <c r="DD9" s="768"/>
      <c r="DE9" s="768"/>
      <c r="DF9" s="769"/>
      <c r="DG9" s="767" t="s">
        <v>487</v>
      </c>
      <c r="DH9" s="768"/>
      <c r="DI9" s="768"/>
      <c r="DJ9" s="768"/>
      <c r="DK9" s="769"/>
      <c r="DL9" s="767" t="s">
        <v>487</v>
      </c>
      <c r="DM9" s="768"/>
      <c r="DN9" s="768"/>
      <c r="DO9" s="768"/>
      <c r="DP9" s="769"/>
      <c r="DQ9" s="767" t="s">
        <v>487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544</v>
      </c>
      <c r="BT10" s="755"/>
      <c r="BU10" s="755"/>
      <c r="BV10" s="755"/>
      <c r="BW10" s="755"/>
      <c r="BX10" s="755"/>
      <c r="BY10" s="755"/>
      <c r="BZ10" s="755"/>
      <c r="CA10" s="755"/>
      <c r="CB10" s="755"/>
      <c r="CC10" s="755"/>
      <c r="CD10" s="755"/>
      <c r="CE10" s="755"/>
      <c r="CF10" s="755"/>
      <c r="CG10" s="756"/>
      <c r="CH10" s="767">
        <v>-2</v>
      </c>
      <c r="CI10" s="768"/>
      <c r="CJ10" s="768"/>
      <c r="CK10" s="768"/>
      <c r="CL10" s="769"/>
      <c r="CM10" s="767">
        <v>6</v>
      </c>
      <c r="CN10" s="768"/>
      <c r="CO10" s="768"/>
      <c r="CP10" s="768"/>
      <c r="CQ10" s="769"/>
      <c r="CR10" s="767">
        <v>3</v>
      </c>
      <c r="CS10" s="768"/>
      <c r="CT10" s="768"/>
      <c r="CU10" s="768"/>
      <c r="CV10" s="769"/>
      <c r="CW10" s="767">
        <v>6</v>
      </c>
      <c r="CX10" s="768"/>
      <c r="CY10" s="768"/>
      <c r="CZ10" s="768"/>
      <c r="DA10" s="769"/>
      <c r="DB10" s="767" t="s">
        <v>487</v>
      </c>
      <c r="DC10" s="768"/>
      <c r="DD10" s="768"/>
      <c r="DE10" s="768"/>
      <c r="DF10" s="769"/>
      <c r="DG10" s="767" t="s">
        <v>487</v>
      </c>
      <c r="DH10" s="768"/>
      <c r="DI10" s="768"/>
      <c r="DJ10" s="768"/>
      <c r="DK10" s="769"/>
      <c r="DL10" s="767" t="s">
        <v>487</v>
      </c>
      <c r="DM10" s="768"/>
      <c r="DN10" s="768"/>
      <c r="DO10" s="768"/>
      <c r="DP10" s="769"/>
      <c r="DQ10" s="767" t="s">
        <v>487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24596</v>
      </c>
      <c r="R23" s="780"/>
      <c r="S23" s="780"/>
      <c r="T23" s="780"/>
      <c r="U23" s="780"/>
      <c r="V23" s="780">
        <v>23888</v>
      </c>
      <c r="W23" s="780"/>
      <c r="X23" s="780"/>
      <c r="Y23" s="780"/>
      <c r="Z23" s="780"/>
      <c r="AA23" s="780">
        <v>708</v>
      </c>
      <c r="AB23" s="780"/>
      <c r="AC23" s="780"/>
      <c r="AD23" s="780"/>
      <c r="AE23" s="781"/>
      <c r="AF23" s="782">
        <v>601</v>
      </c>
      <c r="AG23" s="780"/>
      <c r="AH23" s="780"/>
      <c r="AI23" s="780"/>
      <c r="AJ23" s="783"/>
      <c r="AK23" s="784"/>
      <c r="AL23" s="785"/>
      <c r="AM23" s="785"/>
      <c r="AN23" s="785"/>
      <c r="AO23" s="785"/>
      <c r="AP23" s="780">
        <v>25108</v>
      </c>
      <c r="AQ23" s="780"/>
      <c r="AR23" s="780"/>
      <c r="AS23" s="780"/>
      <c r="AT23" s="780"/>
      <c r="AU23" s="786"/>
      <c r="AV23" s="786"/>
      <c r="AW23" s="786"/>
      <c r="AX23" s="786"/>
      <c r="AY23" s="787"/>
      <c r="AZ23" s="795" t="s">
        <v>368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5557</v>
      </c>
      <c r="R28" s="809"/>
      <c r="S28" s="809"/>
      <c r="T28" s="809"/>
      <c r="U28" s="809"/>
      <c r="V28" s="809">
        <v>5314</v>
      </c>
      <c r="W28" s="809"/>
      <c r="X28" s="809"/>
      <c r="Y28" s="809"/>
      <c r="Z28" s="809"/>
      <c r="AA28" s="809">
        <v>243</v>
      </c>
      <c r="AB28" s="809"/>
      <c r="AC28" s="809"/>
      <c r="AD28" s="809"/>
      <c r="AE28" s="810"/>
      <c r="AF28" s="811">
        <v>243</v>
      </c>
      <c r="AG28" s="809"/>
      <c r="AH28" s="809"/>
      <c r="AI28" s="809"/>
      <c r="AJ28" s="812"/>
      <c r="AK28" s="813" t="s">
        <v>487</v>
      </c>
      <c r="AL28" s="804"/>
      <c r="AM28" s="804"/>
      <c r="AN28" s="804"/>
      <c r="AO28" s="804"/>
      <c r="AP28" s="804" t="s">
        <v>487</v>
      </c>
      <c r="AQ28" s="804"/>
      <c r="AR28" s="804"/>
      <c r="AS28" s="804"/>
      <c r="AT28" s="804"/>
      <c r="AU28" s="804" t="s">
        <v>487</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5423</v>
      </c>
      <c r="R29" s="745"/>
      <c r="S29" s="745"/>
      <c r="T29" s="745"/>
      <c r="U29" s="745"/>
      <c r="V29" s="745">
        <v>5324</v>
      </c>
      <c r="W29" s="745"/>
      <c r="X29" s="745"/>
      <c r="Y29" s="745"/>
      <c r="Z29" s="745"/>
      <c r="AA29" s="745">
        <v>99</v>
      </c>
      <c r="AB29" s="745"/>
      <c r="AC29" s="745"/>
      <c r="AD29" s="745"/>
      <c r="AE29" s="746"/>
      <c r="AF29" s="747">
        <v>99</v>
      </c>
      <c r="AG29" s="748"/>
      <c r="AH29" s="748"/>
      <c r="AI29" s="748"/>
      <c r="AJ29" s="749"/>
      <c r="AK29" s="816" t="s">
        <v>487</v>
      </c>
      <c r="AL29" s="817"/>
      <c r="AM29" s="817"/>
      <c r="AN29" s="817"/>
      <c r="AO29" s="817"/>
      <c r="AP29" s="817" t="s">
        <v>487</v>
      </c>
      <c r="AQ29" s="817"/>
      <c r="AR29" s="817"/>
      <c r="AS29" s="817"/>
      <c r="AT29" s="817"/>
      <c r="AU29" s="817" t="s">
        <v>487</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31</v>
      </c>
      <c r="R30" s="745"/>
      <c r="S30" s="745"/>
      <c r="T30" s="745"/>
      <c r="U30" s="745"/>
      <c r="V30" s="745">
        <v>31</v>
      </c>
      <c r="W30" s="745"/>
      <c r="X30" s="745"/>
      <c r="Y30" s="745"/>
      <c r="Z30" s="745"/>
      <c r="AA30" s="745">
        <v>0</v>
      </c>
      <c r="AB30" s="745"/>
      <c r="AC30" s="745"/>
      <c r="AD30" s="745"/>
      <c r="AE30" s="746"/>
      <c r="AF30" s="747" t="s">
        <v>382</v>
      </c>
      <c r="AG30" s="748"/>
      <c r="AH30" s="748"/>
      <c r="AI30" s="748"/>
      <c r="AJ30" s="749"/>
      <c r="AK30" s="816" t="s">
        <v>487</v>
      </c>
      <c r="AL30" s="817"/>
      <c r="AM30" s="817"/>
      <c r="AN30" s="817"/>
      <c r="AO30" s="817"/>
      <c r="AP30" s="817" t="s">
        <v>487</v>
      </c>
      <c r="AQ30" s="817"/>
      <c r="AR30" s="817"/>
      <c r="AS30" s="817"/>
      <c r="AT30" s="817"/>
      <c r="AU30" s="817" t="s">
        <v>487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632</v>
      </c>
      <c r="R31" s="745"/>
      <c r="S31" s="745"/>
      <c r="T31" s="745"/>
      <c r="U31" s="745"/>
      <c r="V31" s="745">
        <v>631</v>
      </c>
      <c r="W31" s="745"/>
      <c r="X31" s="745"/>
      <c r="Y31" s="745"/>
      <c r="Z31" s="745"/>
      <c r="AA31" s="745">
        <v>1</v>
      </c>
      <c r="AB31" s="745"/>
      <c r="AC31" s="745"/>
      <c r="AD31" s="745"/>
      <c r="AE31" s="746"/>
      <c r="AF31" s="747">
        <v>1</v>
      </c>
      <c r="AG31" s="748"/>
      <c r="AH31" s="748"/>
      <c r="AI31" s="748"/>
      <c r="AJ31" s="749"/>
      <c r="AK31" s="816" t="s">
        <v>487</v>
      </c>
      <c r="AL31" s="817"/>
      <c r="AM31" s="817"/>
      <c r="AN31" s="817"/>
      <c r="AO31" s="817"/>
      <c r="AP31" s="817" t="s">
        <v>487</v>
      </c>
      <c r="AQ31" s="817"/>
      <c r="AR31" s="817"/>
      <c r="AS31" s="817"/>
      <c r="AT31" s="817"/>
      <c r="AU31" s="817" t="s">
        <v>487</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1238</v>
      </c>
      <c r="R32" s="745"/>
      <c r="S32" s="745"/>
      <c r="T32" s="745"/>
      <c r="U32" s="745"/>
      <c r="V32" s="745">
        <v>1162</v>
      </c>
      <c r="W32" s="745"/>
      <c r="X32" s="745"/>
      <c r="Y32" s="745"/>
      <c r="Z32" s="745"/>
      <c r="AA32" s="745">
        <v>76</v>
      </c>
      <c r="AB32" s="745"/>
      <c r="AC32" s="745"/>
      <c r="AD32" s="745"/>
      <c r="AE32" s="746"/>
      <c r="AF32" s="747">
        <v>1374</v>
      </c>
      <c r="AG32" s="748"/>
      <c r="AH32" s="748"/>
      <c r="AI32" s="748"/>
      <c r="AJ32" s="749"/>
      <c r="AK32" s="816">
        <v>12</v>
      </c>
      <c r="AL32" s="817"/>
      <c r="AM32" s="817"/>
      <c r="AN32" s="817"/>
      <c r="AO32" s="817"/>
      <c r="AP32" s="817">
        <v>3353</v>
      </c>
      <c r="AQ32" s="817"/>
      <c r="AR32" s="817"/>
      <c r="AS32" s="817"/>
      <c r="AT32" s="817"/>
      <c r="AU32" s="817">
        <v>107</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1271</v>
      </c>
      <c r="R33" s="745"/>
      <c r="S33" s="745"/>
      <c r="T33" s="745"/>
      <c r="U33" s="745"/>
      <c r="V33" s="745">
        <v>2439</v>
      </c>
      <c r="W33" s="745"/>
      <c r="X33" s="745"/>
      <c r="Y33" s="745"/>
      <c r="Z33" s="745"/>
      <c r="AA33" s="745">
        <v>-1168</v>
      </c>
      <c r="AB33" s="745"/>
      <c r="AC33" s="745"/>
      <c r="AD33" s="745"/>
      <c r="AE33" s="746"/>
      <c r="AF33" s="747" t="s">
        <v>382</v>
      </c>
      <c r="AG33" s="748"/>
      <c r="AH33" s="748"/>
      <c r="AI33" s="748"/>
      <c r="AJ33" s="749"/>
      <c r="AK33" s="816">
        <v>1132</v>
      </c>
      <c r="AL33" s="817"/>
      <c r="AM33" s="817"/>
      <c r="AN33" s="817"/>
      <c r="AO33" s="817"/>
      <c r="AP33" s="817">
        <v>6066</v>
      </c>
      <c r="AQ33" s="817"/>
      <c r="AR33" s="817"/>
      <c r="AS33" s="817"/>
      <c r="AT33" s="817"/>
      <c r="AU33" s="817">
        <v>3639</v>
      </c>
      <c r="AV33" s="817"/>
      <c r="AW33" s="817"/>
      <c r="AX33" s="817"/>
      <c r="AY33" s="817"/>
      <c r="AZ33" s="818"/>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1546</v>
      </c>
      <c r="R34" s="745"/>
      <c r="S34" s="745"/>
      <c r="T34" s="745"/>
      <c r="U34" s="745"/>
      <c r="V34" s="745">
        <v>1543</v>
      </c>
      <c r="W34" s="745"/>
      <c r="X34" s="745"/>
      <c r="Y34" s="745"/>
      <c r="Z34" s="745"/>
      <c r="AA34" s="745">
        <v>3</v>
      </c>
      <c r="AB34" s="745"/>
      <c r="AC34" s="745"/>
      <c r="AD34" s="745"/>
      <c r="AE34" s="746"/>
      <c r="AF34" s="747">
        <v>3</v>
      </c>
      <c r="AG34" s="748"/>
      <c r="AH34" s="748"/>
      <c r="AI34" s="748"/>
      <c r="AJ34" s="749"/>
      <c r="AK34" s="816">
        <v>756</v>
      </c>
      <c r="AL34" s="817"/>
      <c r="AM34" s="817"/>
      <c r="AN34" s="817"/>
      <c r="AO34" s="817"/>
      <c r="AP34" s="817">
        <v>10869</v>
      </c>
      <c r="AQ34" s="817"/>
      <c r="AR34" s="817"/>
      <c r="AS34" s="817"/>
      <c r="AT34" s="817"/>
      <c r="AU34" s="817">
        <v>6608</v>
      </c>
      <c r="AV34" s="817"/>
      <c r="AW34" s="817"/>
      <c r="AX34" s="817"/>
      <c r="AY34" s="817"/>
      <c r="AZ34" s="818"/>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1721</v>
      </c>
      <c r="AG63" s="828"/>
      <c r="AH63" s="828"/>
      <c r="AI63" s="828"/>
      <c r="AJ63" s="829"/>
      <c r="AK63" s="830"/>
      <c r="AL63" s="825"/>
      <c r="AM63" s="825"/>
      <c r="AN63" s="825"/>
      <c r="AO63" s="825"/>
      <c r="AP63" s="828">
        <f>SUM(AP32:AP62)</f>
        <v>20288</v>
      </c>
      <c r="AQ63" s="828"/>
      <c r="AR63" s="828"/>
      <c r="AS63" s="828"/>
      <c r="AT63" s="828"/>
      <c r="AU63" s="828">
        <f>SUM(AU32:AU62)</f>
        <v>10354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393</v>
      </c>
      <c r="R66" s="704"/>
      <c r="S66" s="704"/>
      <c r="T66" s="704"/>
      <c r="U66" s="705"/>
      <c r="V66" s="703" t="s">
        <v>394</v>
      </c>
      <c r="W66" s="704"/>
      <c r="X66" s="704"/>
      <c r="Y66" s="704"/>
      <c r="Z66" s="705"/>
      <c r="AA66" s="703" t="s">
        <v>395</v>
      </c>
      <c r="AB66" s="704"/>
      <c r="AC66" s="704"/>
      <c r="AD66" s="704"/>
      <c r="AE66" s="705"/>
      <c r="AF66" s="838" t="s">
        <v>396</v>
      </c>
      <c r="AG66" s="799"/>
      <c r="AH66" s="799"/>
      <c r="AI66" s="799"/>
      <c r="AJ66" s="839"/>
      <c r="AK66" s="703" t="s">
        <v>397</v>
      </c>
      <c r="AL66" s="727"/>
      <c r="AM66" s="727"/>
      <c r="AN66" s="727"/>
      <c r="AO66" s="728"/>
      <c r="AP66" s="703" t="s">
        <v>398</v>
      </c>
      <c r="AQ66" s="704"/>
      <c r="AR66" s="704"/>
      <c r="AS66" s="704"/>
      <c r="AT66" s="705"/>
      <c r="AU66" s="703" t="s">
        <v>399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9379</v>
      </c>
      <c r="R68" s="852"/>
      <c r="S68" s="852"/>
      <c r="T68" s="852"/>
      <c r="U68" s="852"/>
      <c r="V68" s="852">
        <v>8840</v>
      </c>
      <c r="W68" s="852"/>
      <c r="X68" s="852"/>
      <c r="Y68" s="852"/>
      <c r="Z68" s="852"/>
      <c r="AA68" s="852">
        <v>539</v>
      </c>
      <c r="AB68" s="852"/>
      <c r="AC68" s="852"/>
      <c r="AD68" s="852"/>
      <c r="AE68" s="852"/>
      <c r="AF68" s="852">
        <v>539</v>
      </c>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6973</v>
      </c>
      <c r="R69" s="817"/>
      <c r="S69" s="817"/>
      <c r="T69" s="817"/>
      <c r="U69" s="817"/>
      <c r="V69" s="817">
        <v>6512</v>
      </c>
      <c r="W69" s="817"/>
      <c r="X69" s="817"/>
      <c r="Y69" s="817"/>
      <c r="Z69" s="817"/>
      <c r="AA69" s="817">
        <v>461</v>
      </c>
      <c r="AB69" s="817"/>
      <c r="AC69" s="817"/>
      <c r="AD69" s="817"/>
      <c r="AE69" s="817"/>
      <c r="AF69" s="817">
        <v>38</v>
      </c>
      <c r="AG69" s="817"/>
      <c r="AH69" s="817"/>
      <c r="AI69" s="817"/>
      <c r="AJ69" s="817"/>
      <c r="AK69" s="817"/>
      <c r="AL69" s="817"/>
      <c r="AM69" s="817"/>
      <c r="AN69" s="817"/>
      <c r="AO69" s="817"/>
      <c r="AP69" s="817">
        <v>1388</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547</v>
      </c>
      <c r="C70" s="860"/>
      <c r="D70" s="860"/>
      <c r="E70" s="860"/>
      <c r="F70" s="860"/>
      <c r="G70" s="860"/>
      <c r="H70" s="860"/>
      <c r="I70" s="860"/>
      <c r="J70" s="860"/>
      <c r="K70" s="860"/>
      <c r="L70" s="860"/>
      <c r="M70" s="860"/>
      <c r="N70" s="860"/>
      <c r="O70" s="860"/>
      <c r="P70" s="861"/>
      <c r="Q70" s="862">
        <v>282</v>
      </c>
      <c r="R70" s="817"/>
      <c r="S70" s="817"/>
      <c r="T70" s="817"/>
      <c r="U70" s="817"/>
      <c r="V70" s="817">
        <v>245</v>
      </c>
      <c r="W70" s="817"/>
      <c r="X70" s="817"/>
      <c r="Y70" s="817"/>
      <c r="Z70" s="817"/>
      <c r="AA70" s="817">
        <v>37</v>
      </c>
      <c r="AB70" s="817"/>
      <c r="AC70" s="817"/>
      <c r="AD70" s="817"/>
      <c r="AE70" s="817"/>
      <c r="AF70" s="817">
        <v>37</v>
      </c>
      <c r="AG70" s="817"/>
      <c r="AH70" s="817"/>
      <c r="AI70" s="817"/>
      <c r="AJ70" s="817"/>
      <c r="AK70" s="817"/>
      <c r="AL70" s="817"/>
      <c r="AM70" s="817"/>
      <c r="AN70" s="817"/>
      <c r="AO70" s="817"/>
      <c r="AP70" s="817">
        <v>155</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548</v>
      </c>
      <c r="C71" s="860"/>
      <c r="D71" s="860"/>
      <c r="E71" s="860"/>
      <c r="F71" s="860"/>
      <c r="G71" s="860"/>
      <c r="H71" s="860"/>
      <c r="I71" s="860"/>
      <c r="J71" s="860"/>
      <c r="K71" s="860"/>
      <c r="L71" s="860"/>
      <c r="M71" s="860"/>
      <c r="N71" s="860"/>
      <c r="O71" s="860"/>
      <c r="P71" s="861"/>
      <c r="Q71" s="862">
        <v>145</v>
      </c>
      <c r="R71" s="817"/>
      <c r="S71" s="817"/>
      <c r="T71" s="817"/>
      <c r="U71" s="817"/>
      <c r="V71" s="817">
        <v>141</v>
      </c>
      <c r="W71" s="817"/>
      <c r="X71" s="817"/>
      <c r="Y71" s="817"/>
      <c r="Z71" s="817"/>
      <c r="AA71" s="817">
        <v>4</v>
      </c>
      <c r="AB71" s="817"/>
      <c r="AC71" s="817"/>
      <c r="AD71" s="817"/>
      <c r="AE71" s="817"/>
      <c r="AF71" s="817">
        <v>4</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SUM(AF68:AF87)</f>
        <v>618</v>
      </c>
      <c r="AG88" s="828"/>
      <c r="AH88" s="828"/>
      <c r="AI88" s="828"/>
      <c r="AJ88" s="828"/>
      <c r="AK88" s="825"/>
      <c r="AL88" s="825"/>
      <c r="AM88" s="825"/>
      <c r="AN88" s="825"/>
      <c r="AO88" s="825"/>
      <c r="AP88" s="828">
        <f>SUM(AP68:AP87)</f>
        <v>1543</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SUM(CR7:CR101)</f>
        <v>100</v>
      </c>
      <c r="CS102" s="836"/>
      <c r="CT102" s="836"/>
      <c r="CU102" s="836"/>
      <c r="CV102" s="879"/>
      <c r="CW102" s="878">
        <f>SUM(CW7:CW101)</f>
        <v>61</v>
      </c>
      <c r="CX102" s="836"/>
      <c r="CY102" s="836"/>
      <c r="CZ102" s="836"/>
      <c r="DA102" s="879"/>
      <c r="DB102" s="878" t="s">
        <v>487</v>
      </c>
      <c r="DC102" s="836"/>
      <c r="DD102" s="836"/>
      <c r="DE102" s="836"/>
      <c r="DF102" s="879"/>
      <c r="DG102" s="878" t="s">
        <v>487</v>
      </c>
      <c r="DH102" s="836"/>
      <c r="DI102" s="836"/>
      <c r="DJ102" s="836"/>
      <c r="DK102" s="879"/>
      <c r="DL102" s="878" t="s">
        <v>487</v>
      </c>
      <c r="DM102" s="836"/>
      <c r="DN102" s="836"/>
      <c r="DO102" s="836"/>
      <c r="DP102" s="879"/>
      <c r="DQ102" s="878" t="s">
        <v>487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285</v>
      </c>
      <c r="AG109" s="881"/>
      <c r="AH109" s="881"/>
      <c r="AI109" s="881"/>
      <c r="AJ109" s="882"/>
      <c r="AK109" s="880" t="s">
        <v>284</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285</v>
      </c>
      <c r="BW109" s="881"/>
      <c r="BX109" s="881"/>
      <c r="BY109" s="881"/>
      <c r="BZ109" s="882"/>
      <c r="CA109" s="880" t="s">
        <v>284</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285</v>
      </c>
      <c r="DM109" s="881"/>
      <c r="DN109" s="881"/>
      <c r="DO109" s="881"/>
      <c r="DP109" s="882"/>
      <c r="DQ109" s="880" t="s">
        <v>284</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3118671</v>
      </c>
      <c r="AB110" s="888"/>
      <c r="AC110" s="888"/>
      <c r="AD110" s="888"/>
      <c r="AE110" s="889"/>
      <c r="AF110" s="890">
        <v>3005835</v>
      </c>
      <c r="AG110" s="888"/>
      <c r="AH110" s="888"/>
      <c r="AI110" s="888"/>
      <c r="AJ110" s="889"/>
      <c r="AK110" s="890">
        <v>2826232</v>
      </c>
      <c r="AL110" s="888"/>
      <c r="AM110" s="888"/>
      <c r="AN110" s="888"/>
      <c r="AO110" s="889"/>
      <c r="AP110" s="891">
        <v>27.1</v>
      </c>
      <c r="AQ110" s="892"/>
      <c r="AR110" s="892"/>
      <c r="AS110" s="892"/>
      <c r="AT110" s="893"/>
      <c r="AU110" s="894" t="s">
        <v>60</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24550683</v>
      </c>
      <c r="BR110" s="925"/>
      <c r="BS110" s="925"/>
      <c r="BT110" s="925"/>
      <c r="BU110" s="925"/>
      <c r="BV110" s="925">
        <v>24461991</v>
      </c>
      <c r="BW110" s="925"/>
      <c r="BX110" s="925"/>
      <c r="BY110" s="925"/>
      <c r="BZ110" s="925"/>
      <c r="CA110" s="925">
        <v>25108483</v>
      </c>
      <c r="CB110" s="925"/>
      <c r="CC110" s="925"/>
      <c r="CD110" s="925"/>
      <c r="CE110" s="925"/>
      <c r="CF110" s="939">
        <v>240.6</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1023497</v>
      </c>
      <c r="BR111" s="918"/>
      <c r="BS111" s="918"/>
      <c r="BT111" s="918"/>
      <c r="BU111" s="918"/>
      <c r="BV111" s="918">
        <v>744760</v>
      </c>
      <c r="BW111" s="918"/>
      <c r="BX111" s="918"/>
      <c r="BY111" s="918"/>
      <c r="BZ111" s="918"/>
      <c r="CA111" s="918">
        <v>509589</v>
      </c>
      <c r="CB111" s="918"/>
      <c r="CC111" s="918"/>
      <c r="CD111" s="918"/>
      <c r="CE111" s="918"/>
      <c r="CF111" s="912">
        <v>4.9000000000000004</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3333</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13448811</v>
      </c>
      <c r="BR112" s="918"/>
      <c r="BS112" s="918"/>
      <c r="BT112" s="918"/>
      <c r="BU112" s="918"/>
      <c r="BV112" s="918">
        <v>11906802</v>
      </c>
      <c r="BW112" s="918"/>
      <c r="BX112" s="918"/>
      <c r="BY112" s="918"/>
      <c r="BZ112" s="918"/>
      <c r="CA112" s="918">
        <v>10354933</v>
      </c>
      <c r="CB112" s="918"/>
      <c r="CC112" s="918"/>
      <c r="CD112" s="918"/>
      <c r="CE112" s="918"/>
      <c r="CF112" s="912">
        <v>99.2</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627112</v>
      </c>
      <c r="DH112" s="918"/>
      <c r="DI112" s="918"/>
      <c r="DJ112" s="918"/>
      <c r="DK112" s="918"/>
      <c r="DL112" s="918">
        <v>409575</v>
      </c>
      <c r="DM112" s="918"/>
      <c r="DN112" s="918"/>
      <c r="DO112" s="918"/>
      <c r="DP112" s="918"/>
      <c r="DQ112" s="918">
        <v>235604</v>
      </c>
      <c r="DR112" s="918"/>
      <c r="DS112" s="918"/>
      <c r="DT112" s="918"/>
      <c r="DU112" s="918"/>
      <c r="DV112" s="919">
        <v>2.2999999999999998</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1200174</v>
      </c>
      <c r="AB113" s="932"/>
      <c r="AC113" s="932"/>
      <c r="AD113" s="932"/>
      <c r="AE113" s="933"/>
      <c r="AF113" s="934">
        <v>1018218</v>
      </c>
      <c r="AG113" s="932"/>
      <c r="AH113" s="932"/>
      <c r="AI113" s="932"/>
      <c r="AJ113" s="933"/>
      <c r="AK113" s="934">
        <v>1021447</v>
      </c>
      <c r="AL113" s="932"/>
      <c r="AM113" s="932"/>
      <c r="AN113" s="932"/>
      <c r="AO113" s="933"/>
      <c r="AP113" s="935">
        <v>9.8000000000000007</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v>183633</v>
      </c>
      <c r="BW113" s="918"/>
      <c r="BX113" s="918"/>
      <c r="BY113" s="918"/>
      <c r="BZ113" s="918"/>
      <c r="CA113" s="918">
        <v>257193</v>
      </c>
      <c r="CB113" s="918"/>
      <c r="CC113" s="918"/>
      <c r="CD113" s="918"/>
      <c r="CE113" s="918"/>
      <c r="CF113" s="912">
        <v>2.5</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996</v>
      </c>
      <c r="AB114" s="957"/>
      <c r="AC114" s="957"/>
      <c r="AD114" s="957"/>
      <c r="AE114" s="958"/>
      <c r="AF114" s="959">
        <v>1505</v>
      </c>
      <c r="AG114" s="957"/>
      <c r="AH114" s="957"/>
      <c r="AI114" s="957"/>
      <c r="AJ114" s="958"/>
      <c r="AK114" s="959">
        <v>538</v>
      </c>
      <c r="AL114" s="957"/>
      <c r="AM114" s="957"/>
      <c r="AN114" s="957"/>
      <c r="AO114" s="958"/>
      <c r="AP114" s="960">
        <v>0</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6604378</v>
      </c>
      <c r="BR114" s="918"/>
      <c r="BS114" s="918"/>
      <c r="BT114" s="918"/>
      <c r="BU114" s="918"/>
      <c r="BV114" s="918">
        <v>6245619</v>
      </c>
      <c r="BW114" s="918"/>
      <c r="BX114" s="918"/>
      <c r="BY114" s="918"/>
      <c r="BZ114" s="918"/>
      <c r="CA114" s="918">
        <v>5986110</v>
      </c>
      <c r="CB114" s="918"/>
      <c r="CC114" s="918"/>
      <c r="CD114" s="918"/>
      <c r="CE114" s="918"/>
      <c r="CF114" s="912">
        <v>57.4</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388693</v>
      </c>
      <c r="AB115" s="932"/>
      <c r="AC115" s="932"/>
      <c r="AD115" s="932"/>
      <c r="AE115" s="933"/>
      <c r="AF115" s="934">
        <v>249369</v>
      </c>
      <c r="AG115" s="932"/>
      <c r="AH115" s="932"/>
      <c r="AI115" s="932"/>
      <c r="AJ115" s="933"/>
      <c r="AK115" s="934">
        <v>210331</v>
      </c>
      <c r="AL115" s="932"/>
      <c r="AM115" s="932"/>
      <c r="AN115" s="932"/>
      <c r="AO115" s="933"/>
      <c r="AP115" s="935">
        <v>2</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396385</v>
      </c>
      <c r="DH116" s="957"/>
      <c r="DI116" s="957"/>
      <c r="DJ116" s="957"/>
      <c r="DK116" s="958"/>
      <c r="DL116" s="959">
        <v>335185</v>
      </c>
      <c r="DM116" s="957"/>
      <c r="DN116" s="957"/>
      <c r="DO116" s="957"/>
      <c r="DP116" s="958"/>
      <c r="DQ116" s="959">
        <v>273985</v>
      </c>
      <c r="DR116" s="957"/>
      <c r="DS116" s="957"/>
      <c r="DT116" s="957"/>
      <c r="DU116" s="958"/>
      <c r="DV116" s="960">
        <v>2.6</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4711867</v>
      </c>
      <c r="AB117" s="964"/>
      <c r="AC117" s="964"/>
      <c r="AD117" s="964"/>
      <c r="AE117" s="965"/>
      <c r="AF117" s="963">
        <v>4274927</v>
      </c>
      <c r="AG117" s="964"/>
      <c r="AH117" s="964"/>
      <c r="AI117" s="964"/>
      <c r="AJ117" s="965"/>
      <c r="AK117" s="963">
        <v>4058548</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285</v>
      </c>
      <c r="AG118" s="881"/>
      <c r="AH118" s="881"/>
      <c r="AI118" s="881"/>
      <c r="AJ118" s="882"/>
      <c r="AK118" s="880" t="s">
        <v>284</v>
      </c>
      <c r="AL118" s="881"/>
      <c r="AM118" s="881"/>
      <c r="AN118" s="881"/>
      <c r="AO118" s="882"/>
      <c r="AP118" s="988" t="s">
        <v>410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438</v>
      </c>
      <c r="BP118" s="992"/>
      <c r="BQ118" s="983">
        <v>45627369</v>
      </c>
      <c r="BR118" s="984"/>
      <c r="BS118" s="984"/>
      <c r="BT118" s="984"/>
      <c r="BU118" s="984"/>
      <c r="BV118" s="984">
        <v>43542805</v>
      </c>
      <c r="BW118" s="984"/>
      <c r="BX118" s="984"/>
      <c r="BY118" s="984"/>
      <c r="BZ118" s="984"/>
      <c r="CA118" s="984">
        <v>42216308</v>
      </c>
      <c r="CB118" s="984"/>
      <c r="CC118" s="984"/>
      <c r="CD118" s="984"/>
      <c r="CE118" s="984"/>
      <c r="CF118" s="985"/>
      <c r="CG118" s="986"/>
      <c r="CH118" s="986"/>
      <c r="CI118" s="986"/>
      <c r="CJ118" s="987"/>
      <c r="CK118" s="943"/>
      <c r="CL118" s="944"/>
      <c r="CM118" s="914" t="s">
        <v>439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440</v>
      </c>
      <c r="AV119" s="976"/>
      <c r="AW119" s="976"/>
      <c r="AX119" s="976"/>
      <c r="AY119" s="977"/>
      <c r="AZ119" s="938" t="s">
        <v>441</v>
      </c>
      <c r="BA119" s="885"/>
      <c r="BB119" s="885"/>
      <c r="BC119" s="885"/>
      <c r="BD119" s="885"/>
      <c r="BE119" s="885"/>
      <c r="BF119" s="885"/>
      <c r="BG119" s="885"/>
      <c r="BH119" s="885"/>
      <c r="BI119" s="885"/>
      <c r="BJ119" s="885"/>
      <c r="BK119" s="885"/>
      <c r="BL119" s="885"/>
      <c r="BM119" s="885"/>
      <c r="BN119" s="885"/>
      <c r="BO119" s="885"/>
      <c r="BP119" s="886"/>
      <c r="BQ119" s="924">
        <v>4602096</v>
      </c>
      <c r="BR119" s="925"/>
      <c r="BS119" s="925"/>
      <c r="BT119" s="925"/>
      <c r="BU119" s="925"/>
      <c r="BV119" s="925">
        <v>4991141</v>
      </c>
      <c r="BW119" s="925"/>
      <c r="BX119" s="925"/>
      <c r="BY119" s="925"/>
      <c r="BZ119" s="925"/>
      <c r="CA119" s="925">
        <v>5431831</v>
      </c>
      <c r="CB119" s="925"/>
      <c r="CC119" s="925"/>
      <c r="CD119" s="925"/>
      <c r="CE119" s="925"/>
      <c r="CF119" s="939">
        <v>52.1</v>
      </c>
      <c r="CG119" s="940"/>
      <c r="CH119" s="940"/>
      <c r="CI119" s="940"/>
      <c r="CJ119" s="940"/>
      <c r="CK119" s="945"/>
      <c r="CL119" s="946"/>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443</v>
      </c>
      <c r="BA120" s="948"/>
      <c r="BB120" s="948"/>
      <c r="BC120" s="948"/>
      <c r="BD120" s="948"/>
      <c r="BE120" s="948"/>
      <c r="BF120" s="948"/>
      <c r="BG120" s="948"/>
      <c r="BH120" s="948"/>
      <c r="BI120" s="948"/>
      <c r="BJ120" s="948"/>
      <c r="BK120" s="948"/>
      <c r="BL120" s="948"/>
      <c r="BM120" s="948"/>
      <c r="BN120" s="948"/>
      <c r="BO120" s="948"/>
      <c r="BP120" s="949"/>
      <c r="BQ120" s="917">
        <v>674521</v>
      </c>
      <c r="BR120" s="918"/>
      <c r="BS120" s="918"/>
      <c r="BT120" s="918"/>
      <c r="BU120" s="918"/>
      <c r="BV120" s="918">
        <v>564001</v>
      </c>
      <c r="BW120" s="918"/>
      <c r="BX120" s="918"/>
      <c r="BY120" s="918"/>
      <c r="BZ120" s="918"/>
      <c r="CA120" s="918">
        <v>483219</v>
      </c>
      <c r="CB120" s="918"/>
      <c r="CC120" s="918"/>
      <c r="CD120" s="918"/>
      <c r="CE120" s="918"/>
      <c r="CF120" s="912">
        <v>4.5999999999999996</v>
      </c>
      <c r="CG120" s="913"/>
      <c r="CH120" s="913"/>
      <c r="CI120" s="913"/>
      <c r="CJ120" s="913"/>
      <c r="CK120" s="1011" t="s">
        <v>444</v>
      </c>
      <c r="CL120" s="1012"/>
      <c r="CM120" s="1012"/>
      <c r="CN120" s="1012"/>
      <c r="CO120" s="1013"/>
      <c r="CP120" s="1019" t="s">
        <v>445</v>
      </c>
      <c r="CQ120" s="1020"/>
      <c r="CR120" s="1020"/>
      <c r="CS120" s="1020"/>
      <c r="CT120" s="1020"/>
      <c r="CU120" s="1020"/>
      <c r="CV120" s="1020"/>
      <c r="CW120" s="1020"/>
      <c r="CX120" s="1020"/>
      <c r="CY120" s="1020"/>
      <c r="CZ120" s="1020"/>
      <c r="DA120" s="1020"/>
      <c r="DB120" s="1020"/>
      <c r="DC120" s="1020"/>
      <c r="DD120" s="1020"/>
      <c r="DE120" s="1020"/>
      <c r="DF120" s="1021"/>
      <c r="DG120" s="924">
        <v>7923727</v>
      </c>
      <c r="DH120" s="925"/>
      <c r="DI120" s="925"/>
      <c r="DJ120" s="925"/>
      <c r="DK120" s="925"/>
      <c r="DL120" s="925">
        <v>7201600</v>
      </c>
      <c r="DM120" s="925"/>
      <c r="DN120" s="925"/>
      <c r="DO120" s="925"/>
      <c r="DP120" s="925"/>
      <c r="DQ120" s="925">
        <v>6608182</v>
      </c>
      <c r="DR120" s="925"/>
      <c r="DS120" s="925"/>
      <c r="DT120" s="925"/>
      <c r="DU120" s="925"/>
      <c r="DV120" s="926">
        <v>63.3</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326767</v>
      </c>
      <c r="AB121" s="957"/>
      <c r="AC121" s="957"/>
      <c r="AD121" s="957"/>
      <c r="AE121" s="958"/>
      <c r="AF121" s="959">
        <v>189006</v>
      </c>
      <c r="AG121" s="957"/>
      <c r="AH121" s="957"/>
      <c r="AI121" s="957"/>
      <c r="AJ121" s="958"/>
      <c r="AK121" s="959">
        <v>150256</v>
      </c>
      <c r="AL121" s="957"/>
      <c r="AM121" s="957"/>
      <c r="AN121" s="957"/>
      <c r="AO121" s="958"/>
      <c r="AP121" s="960">
        <v>1.4</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23842762</v>
      </c>
      <c r="BR121" s="984"/>
      <c r="BS121" s="984"/>
      <c r="BT121" s="984"/>
      <c r="BU121" s="984"/>
      <c r="BV121" s="984">
        <v>24558739</v>
      </c>
      <c r="BW121" s="984"/>
      <c r="BX121" s="984"/>
      <c r="BY121" s="984"/>
      <c r="BZ121" s="984"/>
      <c r="CA121" s="984">
        <v>23989642</v>
      </c>
      <c r="CB121" s="984"/>
      <c r="CC121" s="984"/>
      <c r="CD121" s="984"/>
      <c r="CE121" s="984"/>
      <c r="CF121" s="1022">
        <v>229.9</v>
      </c>
      <c r="CG121" s="1023"/>
      <c r="CH121" s="1023"/>
      <c r="CI121" s="1023"/>
      <c r="CJ121" s="1023"/>
      <c r="CK121" s="1014"/>
      <c r="CL121" s="1015"/>
      <c r="CM121" s="1015"/>
      <c r="CN121" s="1015"/>
      <c r="CO121" s="1016"/>
      <c r="CP121" s="1005" t="s">
        <v>448</v>
      </c>
      <c r="CQ121" s="1006"/>
      <c r="CR121" s="1006"/>
      <c r="CS121" s="1006"/>
      <c r="CT121" s="1006"/>
      <c r="CU121" s="1006"/>
      <c r="CV121" s="1006"/>
      <c r="CW121" s="1006"/>
      <c r="CX121" s="1006"/>
      <c r="CY121" s="1006"/>
      <c r="CZ121" s="1006"/>
      <c r="DA121" s="1006"/>
      <c r="DB121" s="1006"/>
      <c r="DC121" s="1006"/>
      <c r="DD121" s="1006"/>
      <c r="DE121" s="1006"/>
      <c r="DF121" s="1007"/>
      <c r="DG121" s="917">
        <v>4993648</v>
      </c>
      <c r="DH121" s="918"/>
      <c r="DI121" s="918"/>
      <c r="DJ121" s="918"/>
      <c r="DK121" s="918"/>
      <c r="DL121" s="918">
        <v>4512705</v>
      </c>
      <c r="DM121" s="918"/>
      <c r="DN121" s="918"/>
      <c r="DO121" s="918"/>
      <c r="DP121" s="918"/>
      <c r="DQ121" s="918">
        <v>3639451</v>
      </c>
      <c r="DR121" s="918"/>
      <c r="DS121" s="918"/>
      <c r="DT121" s="918"/>
      <c r="DU121" s="918"/>
      <c r="DV121" s="919">
        <v>34.9</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449</v>
      </c>
      <c r="BP122" s="992"/>
      <c r="BQ122" s="1032">
        <v>29119379</v>
      </c>
      <c r="BR122" s="1033"/>
      <c r="BS122" s="1033"/>
      <c r="BT122" s="1033"/>
      <c r="BU122" s="1033"/>
      <c r="BV122" s="1033">
        <v>30113881</v>
      </c>
      <c r="BW122" s="1033"/>
      <c r="BX122" s="1033"/>
      <c r="BY122" s="1033"/>
      <c r="BZ122" s="1033"/>
      <c r="CA122" s="1033">
        <v>29904692</v>
      </c>
      <c r="CB122" s="1033"/>
      <c r="CC122" s="1033"/>
      <c r="CD122" s="1033"/>
      <c r="CE122" s="1033"/>
      <c r="CF122" s="985"/>
      <c r="CG122" s="986"/>
      <c r="CH122" s="986"/>
      <c r="CI122" s="986"/>
      <c r="CJ122" s="987"/>
      <c r="CK122" s="1014"/>
      <c r="CL122" s="1015"/>
      <c r="CM122" s="1015"/>
      <c r="CN122" s="1015"/>
      <c r="CO122" s="1016"/>
      <c r="CP122" s="1005" t="s">
        <v>450</v>
      </c>
      <c r="CQ122" s="1006"/>
      <c r="CR122" s="1006"/>
      <c r="CS122" s="1006"/>
      <c r="CT122" s="1006"/>
      <c r="CU122" s="1006"/>
      <c r="CV122" s="1006"/>
      <c r="CW122" s="1006"/>
      <c r="CX122" s="1006"/>
      <c r="CY122" s="1006"/>
      <c r="CZ122" s="1006"/>
      <c r="DA122" s="1006"/>
      <c r="DB122" s="1006"/>
      <c r="DC122" s="1006"/>
      <c r="DD122" s="1006"/>
      <c r="DE122" s="1006"/>
      <c r="DF122" s="1007"/>
      <c r="DG122" s="917">
        <v>531436</v>
      </c>
      <c r="DH122" s="918"/>
      <c r="DI122" s="918"/>
      <c r="DJ122" s="918"/>
      <c r="DK122" s="918"/>
      <c r="DL122" s="918">
        <v>192497</v>
      </c>
      <c r="DM122" s="918"/>
      <c r="DN122" s="918"/>
      <c r="DO122" s="918"/>
      <c r="DP122" s="918"/>
      <c r="DQ122" s="918">
        <v>107300</v>
      </c>
      <c r="DR122" s="918"/>
      <c r="DS122" s="918"/>
      <c r="DT122" s="918"/>
      <c r="DU122" s="918"/>
      <c r="DV122" s="919">
        <v>1</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57856</v>
      </c>
      <c r="AB123" s="957"/>
      <c r="AC123" s="957"/>
      <c r="AD123" s="957"/>
      <c r="AE123" s="958"/>
      <c r="AF123" s="959">
        <v>58856</v>
      </c>
      <c r="AG123" s="957"/>
      <c r="AH123" s="957"/>
      <c r="AI123" s="957"/>
      <c r="AJ123" s="958"/>
      <c r="AK123" s="959">
        <v>59422</v>
      </c>
      <c r="AL123" s="957"/>
      <c r="AM123" s="957"/>
      <c r="AN123" s="957"/>
      <c r="AO123" s="958"/>
      <c r="AP123" s="960">
        <v>0.6</v>
      </c>
      <c r="AQ123" s="961"/>
      <c r="AR123" s="961"/>
      <c r="AS123" s="961"/>
      <c r="AT123" s="962"/>
      <c r="AU123" s="1029" t="s">
        <v>451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157</v>
      </c>
      <c r="BR123" s="1025"/>
      <c r="BS123" s="1025"/>
      <c r="BT123" s="1025"/>
      <c r="BU123" s="1025"/>
      <c r="BV123" s="1025">
        <v>129.9</v>
      </c>
      <c r="BW123" s="1025"/>
      <c r="BX123" s="1025"/>
      <c r="BY123" s="1025"/>
      <c r="BZ123" s="1025"/>
      <c r="CA123" s="1025">
        <v>117.9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4070</v>
      </c>
      <c r="AB127" s="957"/>
      <c r="AC127" s="957"/>
      <c r="AD127" s="957"/>
      <c r="AE127" s="958"/>
      <c r="AF127" s="959">
        <v>1507</v>
      </c>
      <c r="AG127" s="957"/>
      <c r="AH127" s="957"/>
      <c r="AI127" s="957"/>
      <c r="AJ127" s="958"/>
      <c r="AK127" s="959">
        <v>653</v>
      </c>
      <c r="AL127" s="957"/>
      <c r="AM127" s="957"/>
      <c r="AN127" s="957"/>
      <c r="AO127" s="958"/>
      <c r="AP127" s="960">
        <v>0</v>
      </c>
      <c r="AQ127" s="961"/>
      <c r="AR127" s="961"/>
      <c r="AS127" s="961"/>
      <c r="AT127" s="962"/>
      <c r="AU127" s="233"/>
      <c r="AV127" s="233"/>
      <c r="AW127" s="233"/>
      <c r="AX127" s="884" t="s">
        <v>461</v>
      </c>
      <c r="AY127" s="885"/>
      <c r="AZ127" s="885"/>
      <c r="BA127" s="885"/>
      <c r="BB127" s="885"/>
      <c r="BC127" s="885"/>
      <c r="BD127" s="885"/>
      <c r="BE127" s="886"/>
      <c r="BF127" s="1039" t="s">
        <v>112</v>
      </c>
      <c r="BG127" s="1040"/>
      <c r="BH127" s="1040"/>
      <c r="BI127" s="1040"/>
      <c r="BJ127" s="1040"/>
      <c r="BK127" s="1040"/>
      <c r="BL127" s="1049"/>
      <c r="BM127" s="1039">
        <v>12.95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66706</v>
      </c>
      <c r="AB128" s="1088"/>
      <c r="AC128" s="1088"/>
      <c r="AD128" s="1088"/>
      <c r="AE128" s="1089"/>
      <c r="AF128" s="1090">
        <v>56676</v>
      </c>
      <c r="AG128" s="1088"/>
      <c r="AH128" s="1088"/>
      <c r="AI128" s="1088"/>
      <c r="AJ128" s="1089"/>
      <c r="AK128" s="1090">
        <v>57505</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112</v>
      </c>
      <c r="BG128" s="1065"/>
      <c r="BH128" s="1065"/>
      <c r="BI128" s="1065"/>
      <c r="BJ128" s="1065"/>
      <c r="BK128" s="1065"/>
      <c r="BL128" s="1066"/>
      <c r="BM128" s="1064">
        <v>17.95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13137052</v>
      </c>
      <c r="AB129" s="957"/>
      <c r="AC129" s="957"/>
      <c r="AD129" s="957"/>
      <c r="AE129" s="958"/>
      <c r="AF129" s="959">
        <v>12865848</v>
      </c>
      <c r="AG129" s="957"/>
      <c r="AH129" s="957"/>
      <c r="AI129" s="957"/>
      <c r="AJ129" s="958"/>
      <c r="AK129" s="959">
        <v>12959364</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16.5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2624837</v>
      </c>
      <c r="AB130" s="957"/>
      <c r="AC130" s="957"/>
      <c r="AD130" s="957"/>
      <c r="AE130" s="958"/>
      <c r="AF130" s="959">
        <v>2530867</v>
      </c>
      <c r="AG130" s="957"/>
      <c r="AH130" s="957"/>
      <c r="AI130" s="957"/>
      <c r="AJ130" s="958"/>
      <c r="AK130" s="959">
        <v>2524669</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117.9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10512215</v>
      </c>
      <c r="AB131" s="996"/>
      <c r="AC131" s="996"/>
      <c r="AD131" s="996"/>
      <c r="AE131" s="997"/>
      <c r="AF131" s="998">
        <v>10334981</v>
      </c>
      <c r="AG131" s="996"/>
      <c r="AH131" s="996"/>
      <c r="AI131" s="996"/>
      <c r="AJ131" s="997"/>
      <c r="AK131" s="998">
        <v>10434695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19.218823050000001</v>
      </c>
      <c r="AB132" s="1102"/>
      <c r="AC132" s="1102"/>
      <c r="AD132" s="1102"/>
      <c r="AE132" s="1103"/>
      <c r="AF132" s="1104">
        <v>16.326919230000001</v>
      </c>
      <c r="AG132" s="1102"/>
      <c r="AH132" s="1102"/>
      <c r="AI132" s="1102"/>
      <c r="AJ132" s="1103"/>
      <c r="AK132" s="1104">
        <v>14.14870296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20.6</v>
      </c>
      <c r="AB133" s="1109"/>
      <c r="AC133" s="1109"/>
      <c r="AD133" s="1109"/>
      <c r="AE133" s="1110"/>
      <c r="AF133" s="1108">
        <v>18.7</v>
      </c>
      <c r="AG133" s="1109"/>
      <c r="AH133" s="1109"/>
      <c r="AI133" s="1109"/>
      <c r="AJ133" s="1110"/>
      <c r="AK133" s="1108">
        <v>16.5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3497218</v>
      </c>
      <c r="L9" s="264">
        <v>68125</v>
      </c>
      <c r="M9" s="265">
        <v>64737</v>
      </c>
      <c r="N9" s="266">
        <v>5.2</v>
      </c>
    </row>
    <row r="10" spans="1:16">
      <c r="A10" s="248"/>
      <c r="B10" s="244"/>
      <c r="C10" s="244"/>
      <c r="D10" s="244"/>
      <c r="E10" s="244"/>
      <c r="F10" s="244"/>
      <c r="G10" s="1117" t="s">
        <v>483</v>
      </c>
      <c r="H10" s="1118"/>
      <c r="I10" s="1118"/>
      <c r="J10" s="1119"/>
      <c r="K10" s="267">
        <v>180819</v>
      </c>
      <c r="L10" s="268">
        <v>3522</v>
      </c>
      <c r="M10" s="269">
        <v>4418</v>
      </c>
      <c r="N10" s="270">
        <v>-20.3</v>
      </c>
    </row>
    <row r="11" spans="1:16" ht="13.5" customHeight="1">
      <c r="A11" s="248"/>
      <c r="B11" s="244"/>
      <c r="C11" s="244"/>
      <c r="D11" s="244"/>
      <c r="E11" s="244"/>
      <c r="F11" s="244"/>
      <c r="G11" s="1117" t="s">
        <v>484</v>
      </c>
      <c r="H11" s="1118"/>
      <c r="I11" s="1118"/>
      <c r="J11" s="1119"/>
      <c r="K11" s="267">
        <v>19771</v>
      </c>
      <c r="L11" s="268">
        <v>385</v>
      </c>
      <c r="M11" s="269">
        <v>5597</v>
      </c>
      <c r="N11" s="270">
        <v>-93.1</v>
      </c>
    </row>
    <row r="12" spans="1:16" ht="13.5" customHeight="1">
      <c r="A12" s="248"/>
      <c r="B12" s="244"/>
      <c r="C12" s="244"/>
      <c r="D12" s="244"/>
      <c r="E12" s="244"/>
      <c r="F12" s="244"/>
      <c r="G12" s="1117" t="s">
        <v>485</v>
      </c>
      <c r="H12" s="1118"/>
      <c r="I12" s="1118"/>
      <c r="J12" s="1119"/>
      <c r="K12" s="267">
        <v>13915</v>
      </c>
      <c r="L12" s="268">
        <v>271</v>
      </c>
      <c r="M12" s="269">
        <v>967</v>
      </c>
      <c r="N12" s="270">
        <v>-72</v>
      </c>
    </row>
    <row r="13" spans="1:16" ht="13.5" customHeight="1">
      <c r="A13" s="248"/>
      <c r="B13" s="244"/>
      <c r="C13" s="244"/>
      <c r="D13" s="244"/>
      <c r="E13" s="244"/>
      <c r="F13" s="244"/>
      <c r="G13" s="1117" t="s">
        <v>486</v>
      </c>
      <c r="H13" s="1118"/>
      <c r="I13" s="1118"/>
      <c r="J13" s="1119"/>
      <c r="K13" s="267" t="s">
        <v>487</v>
      </c>
      <c r="L13" s="268" t="s">
        <v>487</v>
      </c>
      <c r="M13" s="269">
        <v>2</v>
      </c>
      <c r="N13" s="270" t="s">
        <v>487</v>
      </c>
    </row>
    <row r="14" spans="1:16" ht="13.5" customHeight="1">
      <c r="A14" s="248"/>
      <c r="B14" s="244"/>
      <c r="C14" s="244"/>
      <c r="D14" s="244"/>
      <c r="E14" s="244"/>
      <c r="F14" s="244"/>
      <c r="G14" s="1117" t="s">
        <v>488</v>
      </c>
      <c r="H14" s="1118"/>
      <c r="I14" s="1118"/>
      <c r="J14" s="1119"/>
      <c r="K14" s="267">
        <v>205150</v>
      </c>
      <c r="L14" s="268">
        <v>3996</v>
      </c>
      <c r="M14" s="269">
        <v>2800</v>
      </c>
      <c r="N14" s="270">
        <v>42.7</v>
      </c>
    </row>
    <row r="15" spans="1:16" ht="13.5" customHeight="1">
      <c r="A15" s="248"/>
      <c r="B15" s="244"/>
      <c r="C15" s="244"/>
      <c r="D15" s="244"/>
      <c r="E15" s="244"/>
      <c r="F15" s="244"/>
      <c r="G15" s="1117" t="s">
        <v>489</v>
      </c>
      <c r="H15" s="1118"/>
      <c r="I15" s="1118"/>
      <c r="J15" s="1119"/>
      <c r="K15" s="267">
        <v>40229</v>
      </c>
      <c r="L15" s="268">
        <v>784</v>
      </c>
      <c r="M15" s="269">
        <v>1482</v>
      </c>
      <c r="N15" s="270">
        <v>-47.1</v>
      </c>
    </row>
    <row r="16" spans="1:16">
      <c r="A16" s="248"/>
      <c r="B16" s="244"/>
      <c r="C16" s="244"/>
      <c r="D16" s="244"/>
      <c r="E16" s="244"/>
      <c r="F16" s="244"/>
      <c r="G16" s="1120" t="s">
        <v>490</v>
      </c>
      <c r="H16" s="1121"/>
      <c r="I16" s="1121"/>
      <c r="J16" s="1122"/>
      <c r="K16" s="268">
        <v>-533997</v>
      </c>
      <c r="L16" s="268">
        <v>-10402</v>
      </c>
      <c r="M16" s="269">
        <v>-7690</v>
      </c>
      <c r="N16" s="270">
        <v>35.299999999999997</v>
      </c>
    </row>
    <row r="17" spans="1:16">
      <c r="A17" s="248"/>
      <c r="B17" s="244"/>
      <c r="C17" s="244"/>
      <c r="D17" s="244"/>
      <c r="E17" s="244"/>
      <c r="F17" s="244"/>
      <c r="G17" s="1120" t="s">
        <v>169</v>
      </c>
      <c r="H17" s="1121"/>
      <c r="I17" s="1121"/>
      <c r="J17" s="1122"/>
      <c r="K17" s="268">
        <v>3423105</v>
      </c>
      <c r="L17" s="268">
        <v>66682</v>
      </c>
      <c r="M17" s="269">
        <v>72313</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7.44</v>
      </c>
      <c r="L21" s="281">
        <v>7.17</v>
      </c>
      <c r="M21" s="282">
        <v>0.27</v>
      </c>
      <c r="N21" s="249"/>
      <c r="O21" s="283"/>
      <c r="P21" s="279"/>
    </row>
    <row r="22" spans="1:16" s="284" customFormat="1">
      <c r="A22" s="279"/>
      <c r="B22" s="249"/>
      <c r="C22" s="249"/>
      <c r="D22" s="249"/>
      <c r="E22" s="249"/>
      <c r="F22" s="249"/>
      <c r="G22" s="1112" t="s">
        <v>496</v>
      </c>
      <c r="H22" s="1113"/>
      <c r="I22" s="1113"/>
      <c r="J22" s="1114"/>
      <c r="K22" s="285">
        <v>97.7</v>
      </c>
      <c r="L22" s="286">
        <v>98.1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2826232</v>
      </c>
      <c r="L32" s="294">
        <v>55055</v>
      </c>
      <c r="M32" s="295">
        <v>43357</v>
      </c>
      <c r="N32" s="296">
        <v>27</v>
      </c>
    </row>
    <row r="33" spans="1:16" ht="13.5" customHeight="1">
      <c r="A33" s="248"/>
      <c r="B33" s="244"/>
      <c r="C33" s="244"/>
      <c r="D33" s="244"/>
      <c r="E33" s="244"/>
      <c r="F33" s="244"/>
      <c r="G33" s="1128" t="s">
        <v>501</v>
      </c>
      <c r="H33" s="1129"/>
      <c r="I33" s="1129"/>
      <c r="J33" s="1130"/>
      <c r="K33" s="294" t="s">
        <v>487</v>
      </c>
      <c r="L33" s="294" t="s">
        <v>487</v>
      </c>
      <c r="M33" s="295">
        <v>5</v>
      </c>
      <c r="N33" s="296" t="s">
        <v>487</v>
      </c>
    </row>
    <row r="34" spans="1:16" ht="27" customHeight="1">
      <c r="A34" s="248"/>
      <c r="B34" s="244"/>
      <c r="C34" s="244"/>
      <c r="D34" s="244"/>
      <c r="E34" s="244"/>
      <c r="F34" s="244"/>
      <c r="G34" s="1128" t="s">
        <v>502</v>
      </c>
      <c r="H34" s="1129"/>
      <c r="I34" s="1129"/>
      <c r="J34" s="1130"/>
      <c r="K34" s="294" t="s">
        <v>487</v>
      </c>
      <c r="L34" s="294" t="s">
        <v>487</v>
      </c>
      <c r="M34" s="295">
        <v>40</v>
      </c>
      <c r="N34" s="296" t="s">
        <v>487</v>
      </c>
    </row>
    <row r="35" spans="1:16" ht="27" customHeight="1">
      <c r="A35" s="248"/>
      <c r="B35" s="244"/>
      <c r="C35" s="244"/>
      <c r="D35" s="244"/>
      <c r="E35" s="244"/>
      <c r="F35" s="244"/>
      <c r="G35" s="1128" t="s">
        <v>503</v>
      </c>
      <c r="H35" s="1129"/>
      <c r="I35" s="1129"/>
      <c r="J35" s="1130"/>
      <c r="K35" s="294">
        <v>1021447</v>
      </c>
      <c r="L35" s="294">
        <v>19898</v>
      </c>
      <c r="M35" s="295">
        <v>11850</v>
      </c>
      <c r="N35" s="296">
        <v>67.900000000000006</v>
      </c>
    </row>
    <row r="36" spans="1:16" ht="27" customHeight="1">
      <c r="A36" s="248"/>
      <c r="B36" s="244"/>
      <c r="C36" s="244"/>
      <c r="D36" s="244"/>
      <c r="E36" s="244"/>
      <c r="F36" s="244"/>
      <c r="G36" s="1128" t="s">
        <v>504</v>
      </c>
      <c r="H36" s="1129"/>
      <c r="I36" s="1129"/>
      <c r="J36" s="1130"/>
      <c r="K36" s="294">
        <v>538</v>
      </c>
      <c r="L36" s="294">
        <v>10</v>
      </c>
      <c r="M36" s="295">
        <v>2171</v>
      </c>
      <c r="N36" s="296">
        <v>-99.5</v>
      </c>
    </row>
    <row r="37" spans="1:16" ht="13.5" customHeight="1">
      <c r="A37" s="248"/>
      <c r="B37" s="244"/>
      <c r="C37" s="244"/>
      <c r="D37" s="244"/>
      <c r="E37" s="244"/>
      <c r="F37" s="244"/>
      <c r="G37" s="1128" t="s">
        <v>505</v>
      </c>
      <c r="H37" s="1129"/>
      <c r="I37" s="1129"/>
      <c r="J37" s="1130"/>
      <c r="K37" s="294">
        <v>210331</v>
      </c>
      <c r="L37" s="294">
        <v>4097</v>
      </c>
      <c r="M37" s="295">
        <v>1425</v>
      </c>
      <c r="N37" s="296">
        <v>187.5</v>
      </c>
    </row>
    <row r="38" spans="1:16" ht="27" customHeight="1">
      <c r="A38" s="248"/>
      <c r="B38" s="244"/>
      <c r="C38" s="244"/>
      <c r="D38" s="244"/>
      <c r="E38" s="244"/>
      <c r="F38" s="244"/>
      <c r="G38" s="1131" t="s">
        <v>506</v>
      </c>
      <c r="H38" s="1132"/>
      <c r="I38" s="1132"/>
      <c r="J38" s="1133"/>
      <c r="K38" s="297" t="s">
        <v>487</v>
      </c>
      <c r="L38" s="297" t="s">
        <v>487</v>
      </c>
      <c r="M38" s="298">
        <v>6</v>
      </c>
      <c r="N38" s="299" t="s">
        <v>487</v>
      </c>
      <c r="O38" s="293"/>
    </row>
    <row r="39" spans="1:16">
      <c r="A39" s="248"/>
      <c r="B39" s="244"/>
      <c r="C39" s="244"/>
      <c r="D39" s="244"/>
      <c r="E39" s="244"/>
      <c r="F39" s="244"/>
      <c r="G39" s="1131" t="s">
        <v>507</v>
      </c>
      <c r="H39" s="1132"/>
      <c r="I39" s="1132"/>
      <c r="J39" s="1133"/>
      <c r="K39" s="300">
        <v>-57505</v>
      </c>
      <c r="L39" s="300">
        <v>-1120</v>
      </c>
      <c r="M39" s="301">
        <v>-5332</v>
      </c>
      <c r="N39" s="302">
        <v>-79</v>
      </c>
      <c r="O39" s="293"/>
    </row>
    <row r="40" spans="1:16" ht="27" customHeight="1">
      <c r="A40" s="248"/>
      <c r="B40" s="244"/>
      <c r="C40" s="244"/>
      <c r="D40" s="244"/>
      <c r="E40" s="244"/>
      <c r="F40" s="244"/>
      <c r="G40" s="1128" t="s">
        <v>508</v>
      </c>
      <c r="H40" s="1129"/>
      <c r="I40" s="1129"/>
      <c r="J40" s="1130"/>
      <c r="K40" s="300">
        <v>-2524669</v>
      </c>
      <c r="L40" s="300">
        <v>-49180</v>
      </c>
      <c r="M40" s="301">
        <v>-35626</v>
      </c>
      <c r="N40" s="302">
        <v>38</v>
      </c>
      <c r="O40" s="293"/>
    </row>
    <row r="41" spans="1:16">
      <c r="A41" s="248"/>
      <c r="B41" s="244"/>
      <c r="C41" s="244"/>
      <c r="D41" s="244"/>
      <c r="E41" s="244"/>
      <c r="F41" s="244"/>
      <c r="G41" s="1134" t="s">
        <v>279</v>
      </c>
      <c r="H41" s="1135"/>
      <c r="I41" s="1135"/>
      <c r="J41" s="1136"/>
      <c r="K41" s="294">
        <v>1476374</v>
      </c>
      <c r="L41" s="300">
        <v>28760</v>
      </c>
      <c r="M41" s="301">
        <v>17897</v>
      </c>
      <c r="N41" s="302">
        <v>60.7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2240771</v>
      </c>
      <c r="J51" s="320">
        <v>41903</v>
      </c>
      <c r="K51" s="321">
        <v>-7</v>
      </c>
      <c r="L51" s="322">
        <v>58009</v>
      </c>
      <c r="M51" s="323">
        <v>16.5</v>
      </c>
      <c r="N51" s="324">
        <v>-23.5</v>
      </c>
    </row>
    <row r="52" spans="1:14">
      <c r="A52" s="248"/>
      <c r="B52" s="244"/>
      <c r="C52" s="244"/>
      <c r="D52" s="244"/>
      <c r="E52" s="244"/>
      <c r="F52" s="244"/>
      <c r="G52" s="325"/>
      <c r="H52" s="326" t="s">
        <v>519</v>
      </c>
      <c r="I52" s="327">
        <v>1382921</v>
      </c>
      <c r="J52" s="328">
        <v>25861</v>
      </c>
      <c r="K52" s="329">
        <v>-7.9</v>
      </c>
      <c r="L52" s="330">
        <v>32190</v>
      </c>
      <c r="M52" s="331">
        <v>20.399999999999999</v>
      </c>
      <c r="N52" s="332">
        <v>-28.3</v>
      </c>
    </row>
    <row r="53" spans="1:14">
      <c r="A53" s="248"/>
      <c r="B53" s="244"/>
      <c r="C53" s="244"/>
      <c r="D53" s="244"/>
      <c r="E53" s="244"/>
      <c r="F53" s="244"/>
      <c r="G53" s="310" t="s">
        <v>520</v>
      </c>
      <c r="H53" s="311"/>
      <c r="I53" s="319">
        <v>2912446</v>
      </c>
      <c r="J53" s="320">
        <v>55156</v>
      </c>
      <c r="K53" s="321">
        <v>31.6</v>
      </c>
      <c r="L53" s="322">
        <v>61882</v>
      </c>
      <c r="M53" s="323">
        <v>6.7</v>
      </c>
      <c r="N53" s="324">
        <v>24.9</v>
      </c>
    </row>
    <row r="54" spans="1:14">
      <c r="A54" s="248"/>
      <c r="B54" s="244"/>
      <c r="C54" s="244"/>
      <c r="D54" s="244"/>
      <c r="E54" s="244"/>
      <c r="F54" s="244"/>
      <c r="G54" s="325"/>
      <c r="H54" s="326" t="s">
        <v>519</v>
      </c>
      <c r="I54" s="327">
        <v>1653457</v>
      </c>
      <c r="J54" s="328">
        <v>31313</v>
      </c>
      <c r="K54" s="329">
        <v>21.1</v>
      </c>
      <c r="L54" s="330">
        <v>32175</v>
      </c>
      <c r="M54" s="331">
        <v>0</v>
      </c>
      <c r="N54" s="332">
        <v>21.1</v>
      </c>
    </row>
    <row r="55" spans="1:14">
      <c r="A55" s="248"/>
      <c r="B55" s="244"/>
      <c r="C55" s="244"/>
      <c r="D55" s="244"/>
      <c r="E55" s="244"/>
      <c r="F55" s="244"/>
      <c r="G55" s="310" t="s">
        <v>521</v>
      </c>
      <c r="H55" s="311"/>
      <c r="I55" s="319">
        <v>3255303</v>
      </c>
      <c r="J55" s="320">
        <v>62440</v>
      </c>
      <c r="K55" s="321">
        <v>13.2</v>
      </c>
      <c r="L55" s="322">
        <v>47569</v>
      </c>
      <c r="M55" s="323">
        <v>-23.1</v>
      </c>
      <c r="N55" s="324">
        <v>36.299999999999997</v>
      </c>
    </row>
    <row r="56" spans="1:14">
      <c r="A56" s="248"/>
      <c r="B56" s="244"/>
      <c r="C56" s="244"/>
      <c r="D56" s="244"/>
      <c r="E56" s="244"/>
      <c r="F56" s="244"/>
      <c r="G56" s="325"/>
      <c r="H56" s="326" t="s">
        <v>519</v>
      </c>
      <c r="I56" s="327">
        <v>703929</v>
      </c>
      <c r="J56" s="328">
        <v>13502</v>
      </c>
      <c r="K56" s="329">
        <v>-56.9</v>
      </c>
      <c r="L56" s="330">
        <v>26255</v>
      </c>
      <c r="M56" s="331">
        <v>-18.399999999999999</v>
      </c>
      <c r="N56" s="332">
        <v>-38.5</v>
      </c>
    </row>
    <row r="57" spans="1:14">
      <c r="A57" s="248"/>
      <c r="B57" s="244"/>
      <c r="C57" s="244"/>
      <c r="D57" s="244"/>
      <c r="E57" s="244"/>
      <c r="F57" s="244"/>
      <c r="G57" s="310" t="s">
        <v>522</v>
      </c>
      <c r="H57" s="311"/>
      <c r="I57" s="319">
        <v>3891373</v>
      </c>
      <c r="J57" s="320">
        <v>75000</v>
      </c>
      <c r="K57" s="321">
        <v>20.100000000000001</v>
      </c>
      <c r="L57" s="322">
        <v>50880</v>
      </c>
      <c r="M57" s="323">
        <v>7</v>
      </c>
      <c r="N57" s="324">
        <v>13.1</v>
      </c>
    </row>
    <row r="58" spans="1:14">
      <c r="A58" s="248"/>
      <c r="B58" s="244"/>
      <c r="C58" s="244"/>
      <c r="D58" s="244"/>
      <c r="E58" s="244"/>
      <c r="F58" s="244"/>
      <c r="G58" s="325"/>
      <c r="H58" s="326" t="s">
        <v>519</v>
      </c>
      <c r="I58" s="327">
        <v>1043778</v>
      </c>
      <c r="J58" s="328">
        <v>20117</v>
      </c>
      <c r="K58" s="329">
        <v>49</v>
      </c>
      <c r="L58" s="330">
        <v>26879</v>
      </c>
      <c r="M58" s="331">
        <v>2.4</v>
      </c>
      <c r="N58" s="332">
        <v>46.6</v>
      </c>
    </row>
    <row r="59" spans="1:14">
      <c r="A59" s="248"/>
      <c r="B59" s="244"/>
      <c r="C59" s="244"/>
      <c r="D59" s="244"/>
      <c r="E59" s="244"/>
      <c r="F59" s="244"/>
      <c r="G59" s="310" t="s">
        <v>523</v>
      </c>
      <c r="H59" s="311"/>
      <c r="I59" s="319">
        <v>5289153</v>
      </c>
      <c r="J59" s="320">
        <v>103032</v>
      </c>
      <c r="K59" s="321">
        <v>37.4</v>
      </c>
      <c r="L59" s="322">
        <v>63956</v>
      </c>
      <c r="M59" s="323">
        <v>25.7</v>
      </c>
      <c r="N59" s="324">
        <v>11.7</v>
      </c>
    </row>
    <row r="60" spans="1:14">
      <c r="A60" s="248"/>
      <c r="B60" s="244"/>
      <c r="C60" s="244"/>
      <c r="D60" s="244"/>
      <c r="E60" s="244"/>
      <c r="F60" s="244"/>
      <c r="G60" s="325"/>
      <c r="H60" s="326" t="s">
        <v>519</v>
      </c>
      <c r="I60" s="333">
        <v>2940627</v>
      </c>
      <c r="J60" s="328">
        <v>57283</v>
      </c>
      <c r="K60" s="329">
        <v>184.7</v>
      </c>
      <c r="L60" s="330">
        <v>29239</v>
      </c>
      <c r="M60" s="331">
        <v>8.8000000000000007</v>
      </c>
      <c r="N60" s="332">
        <v>175.9</v>
      </c>
    </row>
    <row r="61" spans="1:14">
      <c r="A61" s="248"/>
      <c r="B61" s="244"/>
      <c r="C61" s="244"/>
      <c r="D61" s="244"/>
      <c r="E61" s="244"/>
      <c r="F61" s="244"/>
      <c r="G61" s="310" t="s">
        <v>524</v>
      </c>
      <c r="H61" s="334"/>
      <c r="I61" s="335">
        <v>3517809</v>
      </c>
      <c r="J61" s="336">
        <v>67506</v>
      </c>
      <c r="K61" s="337">
        <v>19.100000000000001</v>
      </c>
      <c r="L61" s="338">
        <v>56459</v>
      </c>
      <c r="M61" s="339">
        <v>6.6</v>
      </c>
      <c r="N61" s="324">
        <v>12.5</v>
      </c>
    </row>
    <row r="62" spans="1:14">
      <c r="A62" s="248"/>
      <c r="B62" s="244"/>
      <c r="C62" s="244"/>
      <c r="D62" s="244"/>
      <c r="E62" s="244"/>
      <c r="F62" s="244"/>
      <c r="G62" s="325"/>
      <c r="H62" s="326" t="s">
        <v>519</v>
      </c>
      <c r="I62" s="327">
        <v>1544942</v>
      </c>
      <c r="J62" s="328">
        <v>29615</v>
      </c>
      <c r="K62" s="329">
        <v>38</v>
      </c>
      <c r="L62" s="330">
        <v>29348</v>
      </c>
      <c r="M62" s="331">
        <v>2.6</v>
      </c>
      <c r="N62" s="332">
        <v>35.4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4.24</v>
      </c>
      <c r="G47" s="12">
        <v>5.01</v>
      </c>
      <c r="H47" s="12">
        <v>6.87</v>
      </c>
      <c r="I47" s="12">
        <v>15.61</v>
      </c>
      <c r="J47" s="13">
        <v>16.13</v>
      </c>
    </row>
    <row r="48" spans="2:10" ht="57.75" customHeight="1">
      <c r="B48" s="14"/>
      <c r="C48" s="1139" t="s">
        <v>4</v>
      </c>
      <c r="D48" s="1139"/>
      <c r="E48" s="1140"/>
      <c r="F48" s="15">
        <v>4.13</v>
      </c>
      <c r="G48" s="16">
        <v>5.7</v>
      </c>
      <c r="H48" s="16">
        <v>4.54</v>
      </c>
      <c r="I48" s="16">
        <v>4.9800000000000004</v>
      </c>
      <c r="J48" s="17">
        <v>4.6399999999999997</v>
      </c>
    </row>
    <row r="49" spans="2:10" ht="57.75" customHeight="1" thickBot="1">
      <c r="B49" s="18"/>
      <c r="C49" s="1141" t="s">
        <v>5</v>
      </c>
      <c r="D49" s="1141"/>
      <c r="E49" s="1142"/>
      <c r="F49" s="19">
        <v>1.57</v>
      </c>
      <c r="G49" s="20">
        <v>5.05</v>
      </c>
      <c r="H49" s="20">
        <v>3.33</v>
      </c>
      <c r="I49" s="20">
        <v>11.2</v>
      </c>
      <c r="J49" s="21">
        <v>1.59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531</v>
      </c>
      <c r="D34" s="1149"/>
      <c r="E34" s="1150"/>
      <c r="F34" s="32">
        <v>5.84</v>
      </c>
      <c r="G34" s="33">
        <v>6.96</v>
      </c>
      <c r="H34" s="33">
        <v>8.66</v>
      </c>
      <c r="I34" s="33">
        <v>9.82</v>
      </c>
      <c r="J34" s="34">
        <v>10.61</v>
      </c>
      <c r="K34" s="22"/>
      <c r="L34" s="22"/>
      <c r="M34" s="22"/>
      <c r="N34" s="22"/>
      <c r="O34" s="22"/>
      <c r="P34" s="22"/>
    </row>
    <row r="35" spans="1:16" ht="39" customHeight="1">
      <c r="A35" s="22"/>
      <c r="B35" s="35"/>
      <c r="C35" s="1143" t="s">
        <v>532</v>
      </c>
      <c r="D35" s="1144"/>
      <c r="E35" s="1145"/>
      <c r="F35" s="36">
        <v>4.12</v>
      </c>
      <c r="G35" s="37">
        <v>5.7</v>
      </c>
      <c r="H35" s="37">
        <v>4.54</v>
      </c>
      <c r="I35" s="37">
        <v>4.9800000000000004</v>
      </c>
      <c r="J35" s="38">
        <v>4.63</v>
      </c>
      <c r="K35" s="22"/>
      <c r="L35" s="22"/>
      <c r="M35" s="22"/>
      <c r="N35" s="22"/>
      <c r="O35" s="22"/>
      <c r="P35" s="22"/>
    </row>
    <row r="36" spans="1:16" ht="39" customHeight="1">
      <c r="A36" s="22"/>
      <c r="B36" s="35"/>
      <c r="C36" s="1143" t="s">
        <v>533</v>
      </c>
      <c r="D36" s="1144"/>
      <c r="E36" s="1145"/>
      <c r="F36" s="36">
        <v>3.86</v>
      </c>
      <c r="G36" s="37">
        <v>2.96</v>
      </c>
      <c r="H36" s="37">
        <v>1.98</v>
      </c>
      <c r="I36" s="37">
        <v>1.78</v>
      </c>
      <c r="J36" s="38">
        <v>1.87</v>
      </c>
      <c r="K36" s="22"/>
      <c r="L36" s="22"/>
      <c r="M36" s="22"/>
      <c r="N36" s="22"/>
      <c r="O36" s="22"/>
      <c r="P36" s="22"/>
    </row>
    <row r="37" spans="1:16" ht="39" customHeight="1">
      <c r="A37" s="22"/>
      <c r="B37" s="35"/>
      <c r="C37" s="1143" t="s">
        <v>534</v>
      </c>
      <c r="D37" s="1144"/>
      <c r="E37" s="1145"/>
      <c r="F37" s="36">
        <v>0.68</v>
      </c>
      <c r="G37" s="37">
        <v>0.4</v>
      </c>
      <c r="H37" s="37">
        <v>0.55000000000000004</v>
      </c>
      <c r="I37" s="37">
        <v>0.95</v>
      </c>
      <c r="J37" s="38">
        <v>0.76</v>
      </c>
      <c r="K37" s="22"/>
      <c r="L37" s="22"/>
      <c r="M37" s="22"/>
      <c r="N37" s="22"/>
      <c r="O37" s="22"/>
      <c r="P37" s="22"/>
    </row>
    <row r="38" spans="1:16" ht="39" customHeight="1">
      <c r="A38" s="22"/>
      <c r="B38" s="35"/>
      <c r="C38" s="1143" t="s">
        <v>535</v>
      </c>
      <c r="D38" s="1144"/>
      <c r="E38" s="1145"/>
      <c r="F38" s="36">
        <v>0.03</v>
      </c>
      <c r="G38" s="37">
        <v>0.03</v>
      </c>
      <c r="H38" s="37">
        <v>0.03</v>
      </c>
      <c r="I38" s="37">
        <v>0.02</v>
      </c>
      <c r="J38" s="38">
        <v>0.03</v>
      </c>
      <c r="K38" s="22"/>
      <c r="L38" s="22"/>
      <c r="M38" s="22"/>
      <c r="N38" s="22"/>
      <c r="O38" s="22"/>
      <c r="P38" s="22"/>
    </row>
    <row r="39" spans="1:16" ht="39" customHeight="1">
      <c r="A39" s="22"/>
      <c r="B39" s="35"/>
      <c r="C39" s="1143" t="s">
        <v>536</v>
      </c>
      <c r="D39" s="1144"/>
      <c r="E39" s="1145"/>
      <c r="F39" s="36">
        <v>0.01</v>
      </c>
      <c r="G39" s="37">
        <v>0.01</v>
      </c>
      <c r="H39" s="37">
        <v>0.08</v>
      </c>
      <c r="I39" s="37">
        <v>0.09</v>
      </c>
      <c r="J39" s="38">
        <v>0.01</v>
      </c>
      <c r="K39" s="22"/>
      <c r="L39" s="22"/>
      <c r="M39" s="22"/>
      <c r="N39" s="22"/>
      <c r="O39" s="22"/>
      <c r="P39" s="22"/>
    </row>
    <row r="40" spans="1:16" ht="39" customHeight="1">
      <c r="A40" s="22"/>
      <c r="B40" s="35"/>
      <c r="C40" s="1143" t="s">
        <v>537</v>
      </c>
      <c r="D40" s="1144"/>
      <c r="E40" s="1145"/>
      <c r="F40" s="36">
        <v>0.01</v>
      </c>
      <c r="G40" s="37">
        <v>0</v>
      </c>
      <c r="H40" s="37">
        <v>0</v>
      </c>
      <c r="I40" s="37">
        <v>0</v>
      </c>
      <c r="J40" s="38">
        <v>0</v>
      </c>
      <c r="K40" s="22"/>
      <c r="L40" s="22"/>
      <c r="M40" s="22"/>
      <c r="N40" s="22"/>
      <c r="O40" s="22"/>
      <c r="P40" s="22"/>
    </row>
    <row r="41" spans="1:16" ht="39" customHeight="1">
      <c r="A41" s="22"/>
      <c r="B41" s="35"/>
      <c r="C41" s="1143" t="s">
        <v>538</v>
      </c>
      <c r="D41" s="1144"/>
      <c r="E41" s="1145"/>
      <c r="F41" s="36">
        <v>0</v>
      </c>
      <c r="G41" s="37">
        <v>0.01</v>
      </c>
      <c r="H41" s="37">
        <v>0.01</v>
      </c>
      <c r="I41" s="37">
        <v>0</v>
      </c>
      <c r="J41" s="38">
        <v>0</v>
      </c>
      <c r="K41" s="22"/>
      <c r="L41" s="22"/>
      <c r="M41" s="22"/>
      <c r="N41" s="22"/>
      <c r="O41" s="22"/>
      <c r="P41" s="22"/>
    </row>
    <row r="42" spans="1:16" ht="39" customHeight="1">
      <c r="A42" s="22"/>
      <c r="B42" s="39"/>
      <c r="C42" s="1143" t="s">
        <v>539</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540</v>
      </c>
      <c r="D43" s="1147"/>
      <c r="E43" s="1148"/>
      <c r="F43" s="41">
        <v>0.05</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10</v>
      </c>
      <c r="C45" s="1160"/>
      <c r="D45" s="58"/>
      <c r="E45" s="1165" t="s">
        <v>11</v>
      </c>
      <c r="F45" s="1165"/>
      <c r="G45" s="1165"/>
      <c r="H45" s="1165"/>
      <c r="I45" s="1165"/>
      <c r="J45" s="1166"/>
      <c r="K45" s="59">
        <v>3466</v>
      </c>
      <c r="L45" s="60">
        <v>3331</v>
      </c>
      <c r="M45" s="60">
        <v>3119</v>
      </c>
      <c r="N45" s="60">
        <v>3006</v>
      </c>
      <c r="O45" s="61">
        <v>2826</v>
      </c>
      <c r="P45" s="48"/>
      <c r="Q45" s="48"/>
      <c r="R45" s="48"/>
      <c r="S45" s="48"/>
      <c r="T45" s="48"/>
      <c r="U45" s="48"/>
    </row>
    <row r="46" spans="1:21" ht="30.75" customHeight="1">
      <c r="A46" s="48"/>
      <c r="B46" s="1161"/>
      <c r="C46" s="1162"/>
      <c r="D46" s="62"/>
      <c r="E46" s="1153" t="s">
        <v>12</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13</v>
      </c>
      <c r="F47" s="1153"/>
      <c r="G47" s="1153"/>
      <c r="H47" s="1153"/>
      <c r="I47" s="1153"/>
      <c r="J47" s="1154"/>
      <c r="K47" s="63">
        <v>7</v>
      </c>
      <c r="L47" s="64">
        <v>7</v>
      </c>
      <c r="M47" s="64">
        <v>3</v>
      </c>
      <c r="N47" s="64" t="s">
        <v>487</v>
      </c>
      <c r="O47" s="65" t="s">
        <v>487</v>
      </c>
      <c r="P47" s="48"/>
      <c r="Q47" s="48"/>
      <c r="R47" s="48"/>
      <c r="S47" s="48"/>
      <c r="T47" s="48"/>
      <c r="U47" s="48"/>
    </row>
    <row r="48" spans="1:21" ht="30.75" customHeight="1">
      <c r="A48" s="48"/>
      <c r="B48" s="1161"/>
      <c r="C48" s="1162"/>
      <c r="D48" s="62"/>
      <c r="E48" s="1153" t="s">
        <v>14</v>
      </c>
      <c r="F48" s="1153"/>
      <c r="G48" s="1153"/>
      <c r="H48" s="1153"/>
      <c r="I48" s="1153"/>
      <c r="J48" s="1154"/>
      <c r="K48" s="63">
        <v>1347</v>
      </c>
      <c r="L48" s="64">
        <v>1284</v>
      </c>
      <c r="M48" s="64">
        <v>1200</v>
      </c>
      <c r="N48" s="64">
        <v>1018</v>
      </c>
      <c r="O48" s="65">
        <v>1021</v>
      </c>
      <c r="P48" s="48"/>
      <c r="Q48" s="48"/>
      <c r="R48" s="48"/>
      <c r="S48" s="48"/>
      <c r="T48" s="48"/>
      <c r="U48" s="48"/>
    </row>
    <row r="49" spans="1:21" ht="30.75" customHeight="1">
      <c r="A49" s="48"/>
      <c r="B49" s="1161"/>
      <c r="C49" s="1162"/>
      <c r="D49" s="62"/>
      <c r="E49" s="1153" t="s">
        <v>15</v>
      </c>
      <c r="F49" s="1153"/>
      <c r="G49" s="1153"/>
      <c r="H49" s="1153"/>
      <c r="I49" s="1153"/>
      <c r="J49" s="1154"/>
      <c r="K49" s="63" t="s">
        <v>487</v>
      </c>
      <c r="L49" s="64" t="s">
        <v>487</v>
      </c>
      <c r="M49" s="64">
        <v>1</v>
      </c>
      <c r="N49" s="64">
        <v>2</v>
      </c>
      <c r="O49" s="65">
        <v>1</v>
      </c>
      <c r="P49" s="48"/>
      <c r="Q49" s="48"/>
      <c r="R49" s="48"/>
      <c r="S49" s="48"/>
      <c r="T49" s="48"/>
      <c r="U49" s="48"/>
    </row>
    <row r="50" spans="1:21" ht="30.75" customHeight="1">
      <c r="A50" s="48"/>
      <c r="B50" s="1161"/>
      <c r="C50" s="1162"/>
      <c r="D50" s="62"/>
      <c r="E50" s="1153" t="s">
        <v>16</v>
      </c>
      <c r="F50" s="1153"/>
      <c r="G50" s="1153"/>
      <c r="H50" s="1153"/>
      <c r="I50" s="1153"/>
      <c r="J50" s="1154"/>
      <c r="K50" s="63">
        <v>366</v>
      </c>
      <c r="L50" s="64">
        <v>383</v>
      </c>
      <c r="M50" s="64">
        <v>389</v>
      </c>
      <c r="N50" s="64">
        <v>249</v>
      </c>
      <c r="O50" s="65">
        <v>210</v>
      </c>
      <c r="P50" s="48"/>
      <c r="Q50" s="48"/>
      <c r="R50" s="48"/>
      <c r="S50" s="48"/>
      <c r="T50" s="48"/>
      <c r="U50" s="48"/>
    </row>
    <row r="51" spans="1:21" ht="30.75" customHeight="1">
      <c r="A51" s="48"/>
      <c r="B51" s="1163"/>
      <c r="C51" s="1164"/>
      <c r="D51" s="66"/>
      <c r="E51" s="1153" t="s">
        <v>17</v>
      </c>
      <c r="F51" s="1153"/>
      <c r="G51" s="1153"/>
      <c r="H51" s="1153"/>
      <c r="I51" s="1153"/>
      <c r="J51" s="1154"/>
      <c r="K51" s="63" t="s">
        <v>487</v>
      </c>
      <c r="L51" s="64" t="s">
        <v>487</v>
      </c>
      <c r="M51" s="64" t="s">
        <v>487</v>
      </c>
      <c r="N51" s="64" t="s">
        <v>487</v>
      </c>
      <c r="O51" s="65" t="s">
        <v>487</v>
      </c>
      <c r="P51" s="48"/>
      <c r="Q51" s="48"/>
      <c r="R51" s="48"/>
      <c r="S51" s="48"/>
      <c r="T51" s="48"/>
      <c r="U51" s="48"/>
    </row>
    <row r="52" spans="1:21" ht="30.75" customHeight="1">
      <c r="A52" s="48"/>
      <c r="B52" s="1151" t="s">
        <v>18</v>
      </c>
      <c r="C52" s="1152"/>
      <c r="D52" s="66"/>
      <c r="E52" s="1153" t="s">
        <v>19</v>
      </c>
      <c r="F52" s="1153"/>
      <c r="G52" s="1153"/>
      <c r="H52" s="1153"/>
      <c r="I52" s="1153"/>
      <c r="J52" s="1154"/>
      <c r="K52" s="63">
        <v>2908</v>
      </c>
      <c r="L52" s="64">
        <v>2785</v>
      </c>
      <c r="M52" s="64">
        <v>2691</v>
      </c>
      <c r="N52" s="64">
        <v>2587</v>
      </c>
      <c r="O52" s="65">
        <v>2582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2278</v>
      </c>
      <c r="L53" s="69">
        <v>2220</v>
      </c>
      <c r="M53" s="69">
        <v>2021</v>
      </c>
      <c r="N53" s="69">
        <v>1688</v>
      </c>
      <c r="O53" s="70">
        <v>1476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67" t="s">
        <v>23</v>
      </c>
      <c r="C41" s="1168"/>
      <c r="D41" s="81"/>
      <c r="E41" s="1173" t="s">
        <v>24</v>
      </c>
      <c r="F41" s="1173"/>
      <c r="G41" s="1173"/>
      <c r="H41" s="1174"/>
      <c r="I41" s="82">
        <v>27399</v>
      </c>
      <c r="J41" s="83">
        <v>25840</v>
      </c>
      <c r="K41" s="83">
        <v>24551</v>
      </c>
      <c r="L41" s="83">
        <v>24462</v>
      </c>
      <c r="M41" s="84">
        <v>25108</v>
      </c>
    </row>
    <row r="42" spans="2:13" ht="27.75" customHeight="1">
      <c r="B42" s="1169"/>
      <c r="C42" s="1170"/>
      <c r="D42" s="85"/>
      <c r="E42" s="1175" t="s">
        <v>25</v>
      </c>
      <c r="F42" s="1175"/>
      <c r="G42" s="1175"/>
      <c r="H42" s="1176"/>
      <c r="I42" s="86">
        <v>1866</v>
      </c>
      <c r="J42" s="87">
        <v>1450</v>
      </c>
      <c r="K42" s="87">
        <v>1023</v>
      </c>
      <c r="L42" s="87">
        <v>745</v>
      </c>
      <c r="M42" s="88">
        <v>510</v>
      </c>
    </row>
    <row r="43" spans="2:13" ht="27.75" customHeight="1">
      <c r="B43" s="1169"/>
      <c r="C43" s="1170"/>
      <c r="D43" s="85"/>
      <c r="E43" s="1175" t="s">
        <v>26</v>
      </c>
      <c r="F43" s="1175"/>
      <c r="G43" s="1175"/>
      <c r="H43" s="1176"/>
      <c r="I43" s="86">
        <v>12241</v>
      </c>
      <c r="J43" s="87">
        <v>12824</v>
      </c>
      <c r="K43" s="87">
        <v>13449</v>
      </c>
      <c r="L43" s="87">
        <v>11907</v>
      </c>
      <c r="M43" s="88">
        <v>10355</v>
      </c>
    </row>
    <row r="44" spans="2:13" ht="27.75" customHeight="1">
      <c r="B44" s="1169"/>
      <c r="C44" s="1170"/>
      <c r="D44" s="85"/>
      <c r="E44" s="1175" t="s">
        <v>27</v>
      </c>
      <c r="F44" s="1175"/>
      <c r="G44" s="1175"/>
      <c r="H44" s="1176"/>
      <c r="I44" s="86" t="s">
        <v>487</v>
      </c>
      <c r="J44" s="87" t="s">
        <v>487</v>
      </c>
      <c r="K44" s="87" t="s">
        <v>487</v>
      </c>
      <c r="L44" s="87">
        <v>184</v>
      </c>
      <c r="M44" s="88">
        <v>257</v>
      </c>
    </row>
    <row r="45" spans="2:13" ht="27.75" customHeight="1">
      <c r="B45" s="1169"/>
      <c r="C45" s="1170"/>
      <c r="D45" s="85"/>
      <c r="E45" s="1175" t="s">
        <v>28</v>
      </c>
      <c r="F45" s="1175"/>
      <c r="G45" s="1175"/>
      <c r="H45" s="1176"/>
      <c r="I45" s="86">
        <v>7187</v>
      </c>
      <c r="J45" s="87">
        <v>6946</v>
      </c>
      <c r="K45" s="87">
        <v>6604</v>
      </c>
      <c r="L45" s="87">
        <v>6246</v>
      </c>
      <c r="M45" s="88">
        <v>5986</v>
      </c>
    </row>
    <row r="46" spans="2:13" ht="27.75" customHeight="1">
      <c r="B46" s="1169"/>
      <c r="C46" s="1170"/>
      <c r="D46" s="85"/>
      <c r="E46" s="1175" t="s">
        <v>29</v>
      </c>
      <c r="F46" s="1175"/>
      <c r="G46" s="1175"/>
      <c r="H46" s="1176"/>
      <c r="I46" s="86" t="s">
        <v>487</v>
      </c>
      <c r="J46" s="87" t="s">
        <v>487</v>
      </c>
      <c r="K46" s="87" t="s">
        <v>487</v>
      </c>
      <c r="L46" s="87" t="s">
        <v>487</v>
      </c>
      <c r="M46" s="88" t="s">
        <v>487</v>
      </c>
    </row>
    <row r="47" spans="2:13" ht="27.75" customHeight="1">
      <c r="B47" s="1169"/>
      <c r="C47" s="1170"/>
      <c r="D47" s="85"/>
      <c r="E47" s="1175" t="s">
        <v>30</v>
      </c>
      <c r="F47" s="1175"/>
      <c r="G47" s="1175"/>
      <c r="H47" s="1176"/>
      <c r="I47" s="86" t="s">
        <v>487</v>
      </c>
      <c r="J47" s="87" t="s">
        <v>487</v>
      </c>
      <c r="K47" s="87" t="s">
        <v>487</v>
      </c>
      <c r="L47" s="87" t="s">
        <v>487</v>
      </c>
      <c r="M47" s="88" t="s">
        <v>487</v>
      </c>
    </row>
    <row r="48" spans="2:13" ht="27.75" customHeight="1">
      <c r="B48" s="1171"/>
      <c r="C48" s="1172"/>
      <c r="D48" s="85"/>
      <c r="E48" s="1175" t="s">
        <v>31</v>
      </c>
      <c r="F48" s="1175"/>
      <c r="G48" s="1175"/>
      <c r="H48" s="1176"/>
      <c r="I48" s="86" t="s">
        <v>487</v>
      </c>
      <c r="J48" s="87" t="s">
        <v>487</v>
      </c>
      <c r="K48" s="87" t="s">
        <v>487</v>
      </c>
      <c r="L48" s="87" t="s">
        <v>487</v>
      </c>
      <c r="M48" s="88" t="s">
        <v>487</v>
      </c>
    </row>
    <row r="49" spans="2:13" ht="27.75" customHeight="1">
      <c r="B49" s="1177" t="s">
        <v>32</v>
      </c>
      <c r="C49" s="1178"/>
      <c r="D49" s="89"/>
      <c r="E49" s="1175" t="s">
        <v>33</v>
      </c>
      <c r="F49" s="1175"/>
      <c r="G49" s="1175"/>
      <c r="H49" s="1176"/>
      <c r="I49" s="86">
        <v>4384</v>
      </c>
      <c r="J49" s="87">
        <v>4543</v>
      </c>
      <c r="K49" s="87">
        <v>4602</v>
      </c>
      <c r="L49" s="87">
        <v>4991</v>
      </c>
      <c r="M49" s="88">
        <v>5432</v>
      </c>
    </row>
    <row r="50" spans="2:13" ht="27.75" customHeight="1">
      <c r="B50" s="1169"/>
      <c r="C50" s="1170"/>
      <c r="D50" s="85"/>
      <c r="E50" s="1175" t="s">
        <v>34</v>
      </c>
      <c r="F50" s="1175"/>
      <c r="G50" s="1175"/>
      <c r="H50" s="1176"/>
      <c r="I50" s="86">
        <v>1023</v>
      </c>
      <c r="J50" s="87">
        <v>900</v>
      </c>
      <c r="K50" s="87">
        <v>675</v>
      </c>
      <c r="L50" s="87">
        <v>564</v>
      </c>
      <c r="M50" s="88">
        <v>483</v>
      </c>
    </row>
    <row r="51" spans="2:13" ht="27.75" customHeight="1">
      <c r="B51" s="1171"/>
      <c r="C51" s="1172"/>
      <c r="D51" s="85"/>
      <c r="E51" s="1175" t="s">
        <v>35</v>
      </c>
      <c r="F51" s="1175"/>
      <c r="G51" s="1175"/>
      <c r="H51" s="1176"/>
      <c r="I51" s="86">
        <v>23566</v>
      </c>
      <c r="J51" s="87">
        <v>23633</v>
      </c>
      <c r="K51" s="87">
        <v>23843</v>
      </c>
      <c r="L51" s="87">
        <v>24559</v>
      </c>
      <c r="M51" s="88">
        <v>23990</v>
      </c>
    </row>
    <row r="52" spans="2:13" ht="27.75" customHeight="1" thickBot="1">
      <c r="B52" s="1179" t="s">
        <v>36</v>
      </c>
      <c r="C52" s="1180"/>
      <c r="D52" s="90"/>
      <c r="E52" s="1181" t="s">
        <v>37</v>
      </c>
      <c r="F52" s="1181"/>
      <c r="G52" s="1181"/>
      <c r="H52" s="1182"/>
      <c r="I52" s="91">
        <v>19720</v>
      </c>
      <c r="J52" s="92">
        <v>17984</v>
      </c>
      <c r="K52" s="92">
        <v>16508</v>
      </c>
      <c r="L52" s="92">
        <v>13429</v>
      </c>
      <c r="M52" s="93">
        <v>12312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41903</v>
      </c>
      <c r="E3" s="116"/>
      <c r="F3" s="117">
        <v>58009</v>
      </c>
      <c r="G3" s="118"/>
      <c r="H3" s="119"/>
    </row>
    <row r="4" spans="1:8">
      <c r="A4" s="120"/>
      <c r="B4" s="121"/>
      <c r="C4" s="122"/>
      <c r="D4" s="123">
        <v>25861</v>
      </c>
      <c r="E4" s="124"/>
      <c r="F4" s="125">
        <v>32190</v>
      </c>
      <c r="G4" s="126"/>
      <c r="H4" s="127"/>
    </row>
    <row r="5" spans="1:8">
      <c r="A5" s="108" t="s">
        <v>520</v>
      </c>
      <c r="B5" s="113"/>
      <c r="C5" s="114"/>
      <c r="D5" s="115">
        <v>55156</v>
      </c>
      <c r="E5" s="116"/>
      <c r="F5" s="117">
        <v>61882</v>
      </c>
      <c r="G5" s="118"/>
      <c r="H5" s="119"/>
    </row>
    <row r="6" spans="1:8">
      <c r="A6" s="120"/>
      <c r="B6" s="121"/>
      <c r="C6" s="122"/>
      <c r="D6" s="123">
        <v>31313</v>
      </c>
      <c r="E6" s="124"/>
      <c r="F6" s="125">
        <v>32175</v>
      </c>
      <c r="G6" s="126"/>
      <c r="H6" s="127"/>
    </row>
    <row r="7" spans="1:8">
      <c r="A7" s="108" t="s">
        <v>521</v>
      </c>
      <c r="B7" s="113"/>
      <c r="C7" s="114"/>
      <c r="D7" s="115">
        <v>62440</v>
      </c>
      <c r="E7" s="116"/>
      <c r="F7" s="117">
        <v>47569</v>
      </c>
      <c r="G7" s="118"/>
      <c r="H7" s="119"/>
    </row>
    <row r="8" spans="1:8">
      <c r="A8" s="120"/>
      <c r="B8" s="121"/>
      <c r="C8" s="122"/>
      <c r="D8" s="123">
        <v>13502</v>
      </c>
      <c r="E8" s="124"/>
      <c r="F8" s="125">
        <v>26255</v>
      </c>
      <c r="G8" s="126"/>
      <c r="H8" s="127"/>
    </row>
    <row r="9" spans="1:8">
      <c r="A9" s="108" t="s">
        <v>522</v>
      </c>
      <c r="B9" s="113"/>
      <c r="C9" s="114"/>
      <c r="D9" s="115">
        <v>75000</v>
      </c>
      <c r="E9" s="116"/>
      <c r="F9" s="117">
        <v>50880</v>
      </c>
      <c r="G9" s="118"/>
      <c r="H9" s="119"/>
    </row>
    <row r="10" spans="1:8">
      <c r="A10" s="120"/>
      <c r="B10" s="121"/>
      <c r="C10" s="122"/>
      <c r="D10" s="123">
        <v>20117</v>
      </c>
      <c r="E10" s="124"/>
      <c r="F10" s="125">
        <v>26879</v>
      </c>
      <c r="G10" s="126"/>
      <c r="H10" s="127"/>
    </row>
    <row r="11" spans="1:8">
      <c r="A11" s="108" t="s">
        <v>523</v>
      </c>
      <c r="B11" s="113"/>
      <c r="C11" s="114"/>
      <c r="D11" s="115">
        <v>103032</v>
      </c>
      <c r="E11" s="116"/>
      <c r="F11" s="117">
        <v>63956</v>
      </c>
      <c r="G11" s="118"/>
      <c r="H11" s="119"/>
    </row>
    <row r="12" spans="1:8">
      <c r="A12" s="120"/>
      <c r="B12" s="121"/>
      <c r="C12" s="128"/>
      <c r="D12" s="123">
        <v>57283</v>
      </c>
      <c r="E12" s="124"/>
      <c r="F12" s="125">
        <v>29239</v>
      </c>
      <c r="G12" s="126"/>
      <c r="H12" s="127"/>
    </row>
    <row r="13" spans="1:8">
      <c r="A13" s="108"/>
      <c r="B13" s="113"/>
      <c r="C13" s="129"/>
      <c r="D13" s="130">
        <v>67506</v>
      </c>
      <c r="E13" s="131"/>
      <c r="F13" s="132">
        <v>56459</v>
      </c>
      <c r="G13" s="133"/>
      <c r="H13" s="119"/>
    </row>
    <row r="14" spans="1:8">
      <c r="A14" s="120"/>
      <c r="B14" s="121"/>
      <c r="C14" s="122"/>
      <c r="D14" s="123">
        <v>29615</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4.13</v>
      </c>
      <c r="C19" s="134">
        <f>ROUND(VALUE(SUBSTITUTE(実質収支比率等に係る経年分析!G$48,"▲","-")),2)</f>
        <v>5.7</v>
      </c>
      <c r="D19" s="134">
        <f>ROUND(VALUE(SUBSTITUTE(実質収支比率等に係る経年分析!H$48,"▲","-")),2)</f>
        <v>4.54</v>
      </c>
      <c r="E19" s="134">
        <f>ROUND(VALUE(SUBSTITUTE(実質収支比率等に係る経年分析!I$48,"▲","-")),2)</f>
        <v>4.9800000000000004</v>
      </c>
      <c r="F19" s="134">
        <f>ROUND(VALUE(SUBSTITUTE(実質収支比率等に係る経年分析!J$48,"▲","-")),2)</f>
        <v>4.6399999999999997</v>
      </c>
    </row>
    <row r="20" spans="1:11">
      <c r="A20" s="134" t="s">
        <v>42</v>
      </c>
      <c r="B20" s="134">
        <f>ROUND(VALUE(SUBSTITUTE(実質収支比率等に係る経年分析!F$47,"▲","-")),2)</f>
        <v>4.24</v>
      </c>
      <c r="C20" s="134">
        <f>ROUND(VALUE(SUBSTITUTE(実質収支比率等に係る経年分析!G$47,"▲","-")),2)</f>
        <v>5.01</v>
      </c>
      <c r="D20" s="134">
        <f>ROUND(VALUE(SUBSTITUTE(実質収支比率等に係る経年分析!H$47,"▲","-")),2)</f>
        <v>6.87</v>
      </c>
      <c r="E20" s="134">
        <f>ROUND(VALUE(SUBSTITUTE(実質収支比率等に係る経年分析!I$47,"▲","-")),2)</f>
        <v>15.61</v>
      </c>
      <c r="F20" s="134">
        <f>ROUND(VALUE(SUBSTITUTE(実質収支比率等に係る経年分析!J$47,"▲","-")),2)</f>
        <v>16.13</v>
      </c>
    </row>
    <row r="21" spans="1:11">
      <c r="A21" s="134" t="s">
        <v>43</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5.05</v>
      </c>
      <c r="D21" s="134">
        <f>IF(ISNUMBER(VALUE(SUBSTITUTE(実質収支比率等に係る経年分析!H$49,"▲","-"))),ROUND(VALUE(SUBSTITUTE(実質収支比率等に係る経年分析!H$49,"▲","-")),2),NA())</f>
        <v>3.33</v>
      </c>
      <c r="E21" s="134">
        <f>IF(ISNUMBER(VALUE(SUBSTITUTE(実質収支比率等に係る経年分析!I$49,"▲","-"))),ROUND(VALUE(SUBSTITUTE(実質収支比率等に係る経年分析!I$49,"▲","-")),2),NA())</f>
        <v>11.2</v>
      </c>
      <c r="F21" s="134">
        <f>IF(ISNUMBER(VALUE(SUBSTITUTE(実質収支比率等に係る経年分析!J$49,"▲","-"))),ROUND(VALUE(SUBSTITUTE(実質収支比率等に係る経年分析!J$49,"▲","-")),2),NA())</f>
        <v>1.59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育英資金特別会計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氷見市下水道特別会計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v>
      </c>
    </row>
    <row r="36" spans="1:16">
      <c r="A36" s="135" t="str">
        <f>IF(連結実質赤字比率に係る赤字・黒字の構成分析!C$34="",NA(),連結実質赤字比率に係る赤字・黒字の構成分析!C$34)</f>
        <v>氷見市水道事業会計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2908</v>
      </c>
      <c r="E42" s="136"/>
      <c r="F42" s="136"/>
      <c r="G42" s="136">
        <f>'実質公債費比率（分子）の構造'!L$52</f>
        <v>2785</v>
      </c>
      <c r="H42" s="136"/>
      <c r="I42" s="136"/>
      <c r="J42" s="136">
        <f>'実質公債費比率（分子）の構造'!M$52</f>
        <v>2691</v>
      </c>
      <c r="K42" s="136"/>
      <c r="L42" s="136"/>
      <c r="M42" s="136">
        <f>'実質公債費比率（分子）の構造'!N$52</f>
        <v>2587</v>
      </c>
      <c r="N42" s="136"/>
      <c r="O42" s="136"/>
      <c r="P42" s="136">
        <f>'実質公債費比率（分子）の構造'!O$52</f>
        <v>2582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366</v>
      </c>
      <c r="C44" s="136"/>
      <c r="D44" s="136"/>
      <c r="E44" s="136">
        <f>'実質公債費比率（分子）の構造'!L$50</f>
        <v>383</v>
      </c>
      <c r="F44" s="136"/>
      <c r="G44" s="136"/>
      <c r="H44" s="136">
        <f>'実質公債費比率（分子）の構造'!M$50</f>
        <v>389</v>
      </c>
      <c r="I44" s="136"/>
      <c r="J44" s="136"/>
      <c r="K44" s="136">
        <f>'実質公債費比率（分子）の構造'!N$50</f>
        <v>249</v>
      </c>
      <c r="L44" s="136"/>
      <c r="M44" s="136"/>
      <c r="N44" s="136">
        <f>'実質公債費比率（分子）の構造'!O$50</f>
        <v>210</v>
      </c>
      <c r="O44" s="136"/>
      <c r="P44" s="136"/>
    </row>
    <row r="45" spans="1:16">
      <c r="A45" s="136" t="s">
        <v>53</v>
      </c>
      <c r="B45" s="136" t="str">
        <f>'実質公債費比率（分子）の構造'!K$49</f>
        <v>-</v>
      </c>
      <c r="C45" s="136"/>
      <c r="D45" s="136"/>
      <c r="E45" s="136" t="str">
        <f>'実質公債費比率（分子）の構造'!L$49</f>
        <v>-</v>
      </c>
      <c r="F45" s="136"/>
      <c r="G45" s="136"/>
      <c r="H45" s="136">
        <f>'実質公債費比率（分子）の構造'!M$49</f>
        <v>1</v>
      </c>
      <c r="I45" s="136"/>
      <c r="J45" s="136"/>
      <c r="K45" s="136">
        <f>'実質公債費比率（分子）の構造'!N$49</f>
        <v>2</v>
      </c>
      <c r="L45" s="136"/>
      <c r="M45" s="136"/>
      <c r="N45" s="136">
        <f>'実質公債費比率（分子）の構造'!O$49</f>
        <v>1</v>
      </c>
      <c r="O45" s="136"/>
      <c r="P45" s="136"/>
    </row>
    <row r="46" spans="1:16">
      <c r="A46" s="136" t="s">
        <v>54</v>
      </c>
      <c r="B46" s="136">
        <f>'実質公債費比率（分子）の構造'!K$48</f>
        <v>1347</v>
      </c>
      <c r="C46" s="136"/>
      <c r="D46" s="136"/>
      <c r="E46" s="136">
        <f>'実質公債費比率（分子）の構造'!L$48</f>
        <v>1284</v>
      </c>
      <c r="F46" s="136"/>
      <c r="G46" s="136"/>
      <c r="H46" s="136">
        <f>'実質公債費比率（分子）の構造'!M$48</f>
        <v>1200</v>
      </c>
      <c r="I46" s="136"/>
      <c r="J46" s="136"/>
      <c r="K46" s="136">
        <f>'実質公債費比率（分子）の構造'!N$48</f>
        <v>1018</v>
      </c>
      <c r="L46" s="136"/>
      <c r="M46" s="136"/>
      <c r="N46" s="136">
        <f>'実質公債費比率（分子）の構造'!O$48</f>
        <v>1021</v>
      </c>
      <c r="O46" s="136"/>
      <c r="P46" s="136"/>
    </row>
    <row r="47" spans="1:16">
      <c r="A47" s="136" t="s">
        <v>55</v>
      </c>
      <c r="B47" s="136">
        <f>'実質公債費比率（分子）の構造'!K$47</f>
        <v>7</v>
      </c>
      <c r="C47" s="136"/>
      <c r="D47" s="136"/>
      <c r="E47" s="136">
        <f>'実質公債費比率（分子）の構造'!L$47</f>
        <v>7</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3466</v>
      </c>
      <c r="C49" s="136"/>
      <c r="D49" s="136"/>
      <c r="E49" s="136">
        <f>'実質公債費比率（分子）の構造'!L$45</f>
        <v>3331</v>
      </c>
      <c r="F49" s="136"/>
      <c r="G49" s="136"/>
      <c r="H49" s="136">
        <f>'実質公債費比率（分子）の構造'!M$45</f>
        <v>3119</v>
      </c>
      <c r="I49" s="136"/>
      <c r="J49" s="136"/>
      <c r="K49" s="136">
        <f>'実質公債費比率（分子）の構造'!N$45</f>
        <v>3006</v>
      </c>
      <c r="L49" s="136"/>
      <c r="M49" s="136"/>
      <c r="N49" s="136">
        <f>'実質公債費比率（分子）の構造'!O$45</f>
        <v>2826</v>
      </c>
      <c r="O49" s="136"/>
      <c r="P49" s="136"/>
    </row>
    <row r="50" spans="1:16">
      <c r="A50" s="136" t="s">
        <v>58</v>
      </c>
      <c r="B50" s="136" t="e">
        <f>NA()</f>
        <v>#N/A</v>
      </c>
      <c r="C50" s="136">
        <f>IF(ISNUMBER('実質公債費比率（分子）の構造'!K$53),'実質公債費比率（分子）の構造'!K$53,NA())</f>
        <v>2278</v>
      </c>
      <c r="D50" s="136" t="e">
        <f>NA()</f>
        <v>#N/A</v>
      </c>
      <c r="E50" s="136" t="e">
        <f>NA()</f>
        <v>#N/A</v>
      </c>
      <c r="F50" s="136">
        <f>IF(ISNUMBER('実質公債費比率（分子）の構造'!L$53),'実質公債費比率（分子）の構造'!L$53,NA())</f>
        <v>2220</v>
      </c>
      <c r="G50" s="136" t="e">
        <f>NA()</f>
        <v>#N/A</v>
      </c>
      <c r="H50" s="136" t="e">
        <f>NA()</f>
        <v>#N/A</v>
      </c>
      <c r="I50" s="136">
        <f>IF(ISNUMBER('実質公債費比率（分子）の構造'!M$53),'実質公債費比率（分子）の構造'!M$53,NA())</f>
        <v>2021</v>
      </c>
      <c r="J50" s="136" t="e">
        <f>NA()</f>
        <v>#N/A</v>
      </c>
      <c r="K50" s="136" t="e">
        <f>NA()</f>
        <v>#N/A</v>
      </c>
      <c r="L50" s="136">
        <f>IF(ISNUMBER('実質公債費比率（分子）の構造'!N$53),'実質公債費比率（分子）の構造'!N$53,NA())</f>
        <v>1688</v>
      </c>
      <c r="M50" s="136" t="e">
        <f>NA()</f>
        <v>#N/A</v>
      </c>
      <c r="N50" s="136" t="e">
        <f>NA()</f>
        <v>#N/A</v>
      </c>
      <c r="O50" s="136">
        <f>IF(ISNUMBER('実質公債費比率（分子）の構造'!O$53),'実質公債費比率（分子）の構造'!O$53,NA())</f>
        <v>1476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23566</v>
      </c>
      <c r="E56" s="135"/>
      <c r="F56" s="135"/>
      <c r="G56" s="135">
        <f>'将来負担比率（分子）の構造'!J$51</f>
        <v>23633</v>
      </c>
      <c r="H56" s="135"/>
      <c r="I56" s="135"/>
      <c r="J56" s="135">
        <f>'将来負担比率（分子）の構造'!K$51</f>
        <v>23843</v>
      </c>
      <c r="K56" s="135"/>
      <c r="L56" s="135"/>
      <c r="M56" s="135">
        <f>'将来負担比率（分子）の構造'!L$51</f>
        <v>24559</v>
      </c>
      <c r="N56" s="135"/>
      <c r="O56" s="135"/>
      <c r="P56" s="135">
        <f>'将来負担比率（分子）の構造'!M$51</f>
        <v>23990</v>
      </c>
    </row>
    <row r="57" spans="1:16">
      <c r="A57" s="135" t="s">
        <v>34</v>
      </c>
      <c r="B57" s="135"/>
      <c r="C57" s="135"/>
      <c r="D57" s="135">
        <f>'将来負担比率（分子）の構造'!I$50</f>
        <v>1023</v>
      </c>
      <c r="E57" s="135"/>
      <c r="F57" s="135"/>
      <c r="G57" s="135">
        <f>'将来負担比率（分子）の構造'!J$50</f>
        <v>900</v>
      </c>
      <c r="H57" s="135"/>
      <c r="I57" s="135"/>
      <c r="J57" s="135">
        <f>'将来負担比率（分子）の構造'!K$50</f>
        <v>675</v>
      </c>
      <c r="K57" s="135"/>
      <c r="L57" s="135"/>
      <c r="M57" s="135">
        <f>'将来負担比率（分子）の構造'!L$50</f>
        <v>564</v>
      </c>
      <c r="N57" s="135"/>
      <c r="O57" s="135"/>
      <c r="P57" s="135">
        <f>'将来負担比率（分子）の構造'!M$50</f>
        <v>483</v>
      </c>
    </row>
    <row r="58" spans="1:16">
      <c r="A58" s="135" t="s">
        <v>33</v>
      </c>
      <c r="B58" s="135"/>
      <c r="C58" s="135"/>
      <c r="D58" s="135">
        <f>'将来負担比率（分子）の構造'!I$49</f>
        <v>4384</v>
      </c>
      <c r="E58" s="135"/>
      <c r="F58" s="135"/>
      <c r="G58" s="135">
        <f>'将来負担比率（分子）の構造'!J$49</f>
        <v>4543</v>
      </c>
      <c r="H58" s="135"/>
      <c r="I58" s="135"/>
      <c r="J58" s="135">
        <f>'将来負担比率（分子）の構造'!K$49</f>
        <v>4602</v>
      </c>
      <c r="K58" s="135"/>
      <c r="L58" s="135"/>
      <c r="M58" s="135">
        <f>'将来負担比率（分子）の構造'!L$49</f>
        <v>4991</v>
      </c>
      <c r="N58" s="135"/>
      <c r="O58" s="135"/>
      <c r="P58" s="135">
        <f>'将来負担比率（分子）の構造'!M$49</f>
        <v>5432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7187</v>
      </c>
      <c r="C62" s="135"/>
      <c r="D62" s="135"/>
      <c r="E62" s="135">
        <f>'将来負担比率（分子）の構造'!J$45</f>
        <v>6946</v>
      </c>
      <c r="F62" s="135"/>
      <c r="G62" s="135"/>
      <c r="H62" s="135">
        <f>'将来負担比率（分子）の構造'!K$45</f>
        <v>6604</v>
      </c>
      <c r="I62" s="135"/>
      <c r="J62" s="135"/>
      <c r="K62" s="135">
        <f>'将来負担比率（分子）の構造'!L$45</f>
        <v>6246</v>
      </c>
      <c r="L62" s="135"/>
      <c r="M62" s="135"/>
      <c r="N62" s="135">
        <f>'将来負担比率（分子）の構造'!M$45</f>
        <v>5986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184</v>
      </c>
      <c r="L63" s="135"/>
      <c r="M63" s="135"/>
      <c r="N63" s="135">
        <f>'将来負担比率（分子）の構造'!M$44</f>
        <v>257</v>
      </c>
      <c r="O63" s="135"/>
      <c r="P63" s="135"/>
    </row>
    <row r="64" spans="1:16">
      <c r="A64" s="135" t="s">
        <v>26</v>
      </c>
      <c r="B64" s="135">
        <f>'将来負担比率（分子）の構造'!I$43</f>
        <v>12241</v>
      </c>
      <c r="C64" s="135"/>
      <c r="D64" s="135"/>
      <c r="E64" s="135">
        <f>'将来負担比率（分子）の構造'!J$43</f>
        <v>12824</v>
      </c>
      <c r="F64" s="135"/>
      <c r="G64" s="135"/>
      <c r="H64" s="135">
        <f>'将来負担比率（分子）の構造'!K$43</f>
        <v>13449</v>
      </c>
      <c r="I64" s="135"/>
      <c r="J64" s="135"/>
      <c r="K64" s="135">
        <f>'将来負担比率（分子）の構造'!L$43</f>
        <v>11907</v>
      </c>
      <c r="L64" s="135"/>
      <c r="M64" s="135"/>
      <c r="N64" s="135">
        <f>'将来負担比率（分子）の構造'!M$43</f>
        <v>10355</v>
      </c>
      <c r="O64" s="135"/>
      <c r="P64" s="135"/>
    </row>
    <row r="65" spans="1:16">
      <c r="A65" s="135" t="s">
        <v>25</v>
      </c>
      <c r="B65" s="135">
        <f>'将来負担比率（分子）の構造'!I$42</f>
        <v>1866</v>
      </c>
      <c r="C65" s="135"/>
      <c r="D65" s="135"/>
      <c r="E65" s="135">
        <f>'将来負担比率（分子）の構造'!J$42</f>
        <v>1450</v>
      </c>
      <c r="F65" s="135"/>
      <c r="G65" s="135"/>
      <c r="H65" s="135">
        <f>'将来負担比率（分子）の構造'!K$42</f>
        <v>1023</v>
      </c>
      <c r="I65" s="135"/>
      <c r="J65" s="135"/>
      <c r="K65" s="135">
        <f>'将来負担比率（分子）の構造'!L$42</f>
        <v>745</v>
      </c>
      <c r="L65" s="135"/>
      <c r="M65" s="135"/>
      <c r="N65" s="135">
        <f>'将来負担比率（分子）の構造'!M$42</f>
        <v>510</v>
      </c>
      <c r="O65" s="135"/>
      <c r="P65" s="135"/>
    </row>
    <row r="66" spans="1:16">
      <c r="A66" s="135" t="s">
        <v>24</v>
      </c>
      <c r="B66" s="135">
        <f>'将来負担比率（分子）の構造'!I$41</f>
        <v>27399</v>
      </c>
      <c r="C66" s="135"/>
      <c r="D66" s="135"/>
      <c r="E66" s="135">
        <f>'将来負担比率（分子）の構造'!J$41</f>
        <v>25840</v>
      </c>
      <c r="F66" s="135"/>
      <c r="G66" s="135"/>
      <c r="H66" s="135">
        <f>'将来負担比率（分子）の構造'!K$41</f>
        <v>24551</v>
      </c>
      <c r="I66" s="135"/>
      <c r="J66" s="135"/>
      <c r="K66" s="135">
        <f>'将来負担比率（分子）の構造'!L$41</f>
        <v>24462</v>
      </c>
      <c r="L66" s="135"/>
      <c r="M66" s="135"/>
      <c r="N66" s="135">
        <f>'将来負担比率（分子）の構造'!M$41</f>
        <v>25108</v>
      </c>
      <c r="O66" s="135"/>
      <c r="P66" s="135"/>
    </row>
    <row r="67" spans="1:16">
      <c r="A67" s="135" t="s">
        <v>62</v>
      </c>
      <c r="B67" s="135" t="e">
        <f>NA()</f>
        <v>#N/A</v>
      </c>
      <c r="C67" s="135">
        <f>IF(ISNUMBER('将来負担比率（分子）の構造'!I$52), IF('将来負担比率（分子）の構造'!I$52 &lt; 0, 0, '将来負担比率（分子）の構造'!I$52), NA())</f>
        <v>19720</v>
      </c>
      <c r="D67" s="135" t="e">
        <f>NA()</f>
        <v>#N/A</v>
      </c>
      <c r="E67" s="135" t="e">
        <f>NA()</f>
        <v>#N/A</v>
      </c>
      <c r="F67" s="135">
        <f>IF(ISNUMBER('将来負担比率（分子）の構造'!J$52), IF('将来負担比率（分子）の構造'!J$52 &lt; 0, 0, '将来負担比率（分子）の構造'!J$52), NA())</f>
        <v>17984</v>
      </c>
      <c r="G67" s="135" t="e">
        <f>NA()</f>
        <v>#N/A</v>
      </c>
      <c r="H67" s="135" t="e">
        <f>NA()</f>
        <v>#N/A</v>
      </c>
      <c r="I67" s="135">
        <f>IF(ISNUMBER('将来負担比率（分子）の構造'!K$52), IF('将来負担比率（分子）の構造'!K$52 &lt; 0, 0, '将来負担比率（分子）の構造'!K$52), NA())</f>
        <v>16508</v>
      </c>
      <c r="J67" s="135" t="e">
        <f>NA()</f>
        <v>#N/A</v>
      </c>
      <c r="K67" s="135" t="e">
        <f>NA()</f>
        <v>#N/A</v>
      </c>
      <c r="L67" s="135">
        <f>IF(ISNUMBER('将来負担比率（分子）の構造'!L$52), IF('将来負担比率（分子）の構造'!L$52 &lt; 0, 0, '将来負担比率（分子）の構造'!L$52), NA())</f>
        <v>13429</v>
      </c>
      <c r="M67" s="135" t="e">
        <f>NA()</f>
        <v>#N/A</v>
      </c>
      <c r="N67" s="135" t="e">
        <f>NA()</f>
        <v>#N/A</v>
      </c>
      <c r="O67" s="135">
        <f>IF(ISNUMBER('将来負担比率（分子）の構造'!M$52), IF('将来負担比率（分子）の構造'!M$52 &lt; 0, 0, '将来負担比率（分子）の構造'!M$52), NA())</f>
        <v>12312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2015-05-09T07:11:41Z</cp:lastPrinted>
  <dcterms:created xsi:type="dcterms:W3CDTF">2015-02-17T06:41:38Z</dcterms:created>
  <dcterms:modified xsi:type="dcterms:W3CDTF">2015-05-12T01:51:00Z</dcterms:modified>
  <cp:category/>
</cp:coreProperties>
</file>