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4氷見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<sst xmlns="http://schemas.openxmlformats.org/spreadsheetml/2006/main" count="221" uniqueCount="111">
  <si>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</si>
  <si>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</si>
  <si>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</si>
  <si>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</si>
  <si>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</si>
  <si>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</si>
  <si>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</si>
  <si>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</si>
  <si>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</si>
  <si>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</si>
  <si>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</si>
  <si>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</si>
  <si>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</si>
  <si>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</si>
  <si>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</si>
  <si>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</si>
  <si>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</si>
  <si>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</si>
  <si>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</si>
  <si>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</si>
  <si>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</si>
  <si>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</si>
  <si>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</si>
  <si>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</si>
  <si>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</si>
  <si>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</si>
  <si>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</si>
  <si>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</si>
  <si>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</si>
  <si>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</si>
  <si>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</si>
  <si>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</si>
  <si>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</si>
  <si>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</si>
  <si>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</si>
  <si>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</si>
  <si>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</si>
  <si>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</si>
  <si>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</si>
  <si>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</si>
  <si>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</si>
  <si>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</si>
  <si>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</si>
  <si>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</si>
  <si>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</si>
  <si>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</si>
  <si>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</si>
  <si>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</si>
  <si>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</si>
  <si>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</si>
  <si>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</si>
  <si>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</si>
  <si>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</si>
  <si>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</si>
  <si>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</si>
  <si>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</si>
  <si>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</si>
  <si>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</si>
  <si>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</si>
  <si>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</si>
  <si>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</si>
  <si>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</si>
  <si>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</si>
  <si>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</si>
  <si>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</si>
  <si>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</si>
  <si>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</si>
  <si>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</si>
  <si>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</si>
  <si>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</si>
  <si>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</si>
  <si>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</si>
  <si>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</si>
  <si>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</si>
  <si>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</si>
  <si>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</si>
  <si>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</si>
  <si>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</si>
  <si>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</si>
  <si>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</si>
  <si>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</si>
  <si>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</si>
  <si>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</si>
  <si>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</si>
  <si>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</si>
  <si>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</si>
  <si>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</si>
  <si>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</si>
  <si>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</si>
  <si>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</si>
  <si>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</si>
  <si>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</si>
  <si>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</si>
  <si>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</si>
  <si>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</si>
  <si>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</si>
  <si>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</si>
  <si>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</si>
  <si>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</si>
  <si>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</si>
  <si>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</si>
  <si>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</si>
  <si>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</si>
  <si>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</si>
  <si>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</si>
  <si>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</si>
  <si>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</si>
  <si>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</si>
  <si>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平成８年に供用開始した施設は、老朽化が始まっている。また、管渠は耐用年数が５０年であるため、現在のところ老朽管更新は行っていない。
　今後は、更新計画の策定が必要となる。</t>
    <rPh sb="6" eb="8">
      <t>キョウヨウ</t>
    </rPh>
    <rPh sb="20" eb="21">
      <t>ハジ</t>
    </rPh>
    <rPh sb="30" eb="32">
      <t>カンキョ</t>
    </rPh>
    <rPh sb="55" eb="56">
      <t>カン</t>
    </rPh>
    <phoneticPr fontId="4"/>
  </si>
  <si>
    <t>　収益的収支比率、経費回収率のいずれも、低い水準にある。修繕料等の維持管理費が増加する傾向にあるため、一般会計からの繰入金に依存する傾向は、改善されていない。
　汚水処理原価は、増加傾向にあり、平均値と比べ更に高額となっている。これは、有収水量の減少や消費増税の影響での処理単価増加による影響である。
　企業債残高対事業規模比率は、施設や管渠の整備がほぼ終了しているため、概ね減少傾向にあるが、平均を大きく上回っているため、他と同様に一般会計からの繰入金に大きく依存している。今後は、施設や管渠の更新時期に入り状態の悪化が想定される。
　施設利用率は、平均値以上になっており、比較的効率的な施設利用となっている。なお、晴天時の水量を基準に算定されているが、富山県は、年間雨日数が全国２位と多くなっていることや冬季は多くの降雪があることから、低くなる傾向にある。
　水洗化率についても人口減少や高齢化に大きく影響されるものと懸念している。</t>
    <rPh sb="85" eb="86">
      <t>ハラ</t>
    </rPh>
    <rPh sb="169" eb="171">
      <t>カンキョ</t>
    </rPh>
    <rPh sb="200" eb="201">
      <t>オオ</t>
    </rPh>
    <rPh sb="203" eb="205">
      <t>ウワマワ</t>
    </rPh>
    <rPh sb="245" eb="247">
      <t>カンキョ</t>
    </rPh>
    <phoneticPr fontId="4"/>
  </si>
  <si>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今後は加速的な人口減少が見込まれるため、安定的な経営を目指し、長期的な経営計画が必要となる。
　このため、適正な料金水準への引き上げによる一般会計からの繰入金に依存する体質からの脱却の必要がある。</t>
    <rPh sb="91" eb="93">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</si>
</sst>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304264"/>
        <c:axId val="22908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30304264"/>
        <c:axId val="229081392"/>
      </c:lineChart>
      <c:dateAx>
        <c:axId val="230304264"/>
        <c:scaling>
          <c:orientation val="minMax"/>
        </c:scaling>
        <c:delete val="1"/>
        <c:axPos val="b"/>
        <c:numFmt formatCode="ge" sourceLinked="1"/>
        <c:majorTickMark val="none"/>
        <c:minorTickMark val="none"/>
        <c:tickLblPos val="none"/>
        <c:crossAx val="229081392"/>
        <c:crosses val="autoZero"/>
        <c:auto val="1"/>
        <c:lblOffset val="100"/>
        <c:baseTimeUnit val="years"/>
      </c:dateAx>
      <c:valAx>
        <c:axId val="22908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04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64.150000000000006</c:v>
                </c:pt>
                <c:pt idx="2">
                  <c:v>63.92</c:v>
                </c:pt>
                <c:pt idx="3">
                  <c:v>63.92</c:v>
                </c:pt>
                <c:pt idx="4">
                  <c:v>61.01</c:v>
                </c:pt>
              </c:numCache>
            </c:numRef>
          </c:val>
        </c:ser>
        <c:dLbls>
          <c:showLegendKey val="0"/>
          <c:showVal val="0"/>
          <c:showCatName val="0"/>
          <c:showSerName val="0"/>
          <c:showPercent val="0"/>
          <c:showBubbleSize val="0"/>
        </c:dLbls>
        <c:gapWidth val="150"/>
        <c:axId val="302890312"/>
        <c:axId val="3028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02890312"/>
        <c:axId val="302885216"/>
      </c:lineChart>
      <c:dateAx>
        <c:axId val="302890312"/>
        <c:scaling>
          <c:orientation val="minMax"/>
        </c:scaling>
        <c:delete val="1"/>
        <c:axPos val="b"/>
        <c:numFmt formatCode="ge" sourceLinked="1"/>
        <c:majorTickMark val="none"/>
        <c:minorTickMark val="none"/>
        <c:tickLblPos val="none"/>
        <c:crossAx val="302885216"/>
        <c:crosses val="autoZero"/>
        <c:auto val="1"/>
        <c:lblOffset val="100"/>
        <c:baseTimeUnit val="years"/>
      </c:dateAx>
      <c:valAx>
        <c:axId val="3028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9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84.96</c:v>
                </c:pt>
                <c:pt idx="1">
                  <c:v>86.69</c:v>
                </c:pt>
                <c:pt idx="2">
                  <c:v>89.05</c:v>
                </c:pt>
                <c:pt idx="3">
                  <c:v>89.25</c:v>
                </c:pt>
                <c:pt idx="4">
                  <c:v>87.41</c:v>
                </c:pt>
              </c:numCache>
            </c:numRef>
          </c:val>
        </c:ser>
        <c:dLbls>
          <c:showLegendKey val="0"/>
          <c:showVal val="0"/>
          <c:showCatName val="0"/>
          <c:showSerName val="0"/>
          <c:showPercent val="0"/>
          <c:showBubbleSize val="0"/>
        </c:dLbls>
        <c:gapWidth val="150"/>
        <c:axId val="302886000"/>
        <c:axId val="30288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02886000"/>
        <c:axId val="302886392"/>
      </c:lineChart>
      <c:dateAx>
        <c:axId val="302886000"/>
        <c:scaling>
          <c:orientation val="minMax"/>
        </c:scaling>
        <c:delete val="1"/>
        <c:axPos val="b"/>
        <c:numFmt formatCode="ge" sourceLinked="1"/>
        <c:majorTickMark val="none"/>
        <c:minorTickMark val="none"/>
        <c:tickLblPos val="none"/>
        <c:crossAx val="302886392"/>
        <c:crosses val="autoZero"/>
        <c:auto val="1"/>
        <c:lblOffset val="100"/>
        <c:baseTimeUnit val="years"/>
      </c:dateAx>
      <c:valAx>
        <c:axId val="30288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8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60.97</c:v>
                </c:pt>
                <c:pt idx="1">
                  <c:v>61.23</c:v>
                </c:pt>
                <c:pt idx="2">
                  <c:v>63.15</c:v>
                </c:pt>
                <c:pt idx="3">
                  <c:v>57.43</c:v>
                </c:pt>
                <c:pt idx="4">
                  <c:v>57.28</c:v>
                </c:pt>
              </c:numCache>
            </c:numRef>
          </c:val>
        </c:ser>
        <c:dLbls>
          <c:showLegendKey val="0"/>
          <c:showVal val="0"/>
          <c:showCatName val="0"/>
          <c:showSerName val="0"/>
          <c:showPercent val="0"/>
          <c:showBubbleSize val="0"/>
        </c:dLbls>
        <c:gapWidth val="150"/>
        <c:axId val="302678408"/>
        <c:axId val="30268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678408"/>
        <c:axId val="302681576"/>
      </c:lineChart>
      <c:dateAx>
        <c:axId val="302678408"/>
        <c:scaling>
          <c:orientation val="minMax"/>
        </c:scaling>
        <c:delete val="1"/>
        <c:axPos val="b"/>
        <c:numFmt formatCode="ge" sourceLinked="1"/>
        <c:majorTickMark val="none"/>
        <c:minorTickMark val="none"/>
        <c:tickLblPos val="none"/>
        <c:crossAx val="302681576"/>
        <c:crosses val="autoZero"/>
        <c:auto val="1"/>
        <c:lblOffset val="100"/>
        <c:baseTimeUnit val="years"/>
      </c:dateAx>
      <c:valAx>
        <c:axId val="30268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7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680400"/>
        <c:axId val="30267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680400"/>
        <c:axId val="302679224"/>
      </c:lineChart>
      <c:dateAx>
        <c:axId val="302680400"/>
        <c:scaling>
          <c:orientation val="minMax"/>
        </c:scaling>
        <c:delete val="1"/>
        <c:axPos val="b"/>
        <c:numFmt formatCode="ge" sourceLinked="1"/>
        <c:majorTickMark val="none"/>
        <c:minorTickMark val="none"/>
        <c:tickLblPos val="none"/>
        <c:crossAx val="302679224"/>
        <c:crosses val="autoZero"/>
        <c:auto val="1"/>
        <c:lblOffset val="100"/>
        <c:baseTimeUnit val="years"/>
      </c:dateAx>
      <c:valAx>
        <c:axId val="30267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680792"/>
        <c:axId val="3026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680792"/>
        <c:axId val="302679616"/>
      </c:lineChart>
      <c:dateAx>
        <c:axId val="302680792"/>
        <c:scaling>
          <c:orientation val="minMax"/>
        </c:scaling>
        <c:delete val="1"/>
        <c:axPos val="b"/>
        <c:numFmt formatCode="ge" sourceLinked="1"/>
        <c:majorTickMark val="none"/>
        <c:minorTickMark val="none"/>
        <c:tickLblPos val="none"/>
        <c:crossAx val="302679616"/>
        <c:crosses val="autoZero"/>
        <c:auto val="1"/>
        <c:lblOffset val="100"/>
        <c:baseTimeUnit val="years"/>
      </c:dateAx>
      <c:valAx>
        <c:axId val="3026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8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783208"/>
        <c:axId val="30278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783208"/>
        <c:axId val="302788304"/>
      </c:lineChart>
      <c:dateAx>
        <c:axId val="302783208"/>
        <c:scaling>
          <c:orientation val="minMax"/>
        </c:scaling>
        <c:delete val="1"/>
        <c:axPos val="b"/>
        <c:numFmt formatCode="ge" sourceLinked="1"/>
        <c:majorTickMark val="none"/>
        <c:minorTickMark val="none"/>
        <c:tickLblPos val="none"/>
        <c:crossAx val="302788304"/>
        <c:crosses val="autoZero"/>
        <c:auto val="1"/>
        <c:lblOffset val="100"/>
        <c:baseTimeUnit val="years"/>
      </c:dateAx>
      <c:valAx>
        <c:axId val="30278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8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784384"/>
        <c:axId val="30278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784384"/>
        <c:axId val="302782032"/>
      </c:lineChart>
      <c:dateAx>
        <c:axId val="302784384"/>
        <c:scaling>
          <c:orientation val="minMax"/>
        </c:scaling>
        <c:delete val="1"/>
        <c:axPos val="b"/>
        <c:numFmt formatCode="ge" sourceLinked="1"/>
        <c:majorTickMark val="none"/>
        <c:minorTickMark val="none"/>
        <c:tickLblPos val="none"/>
        <c:crossAx val="302782032"/>
        <c:crosses val="autoZero"/>
        <c:auto val="1"/>
        <c:lblOffset val="100"/>
        <c:baseTimeUnit val="years"/>
      </c:dateAx>
      <c:valAx>
        <c:axId val="30278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3416.85</c:v>
                </c:pt>
                <c:pt idx="1">
                  <c:v>3266.17</c:v>
                </c:pt>
                <c:pt idx="2">
                  <c:v>2979.67</c:v>
                </c:pt>
                <c:pt idx="3">
                  <c:v>2377.0500000000002</c:v>
                </c:pt>
                <c:pt idx="4">
                  <c:v>2210.8200000000002</c:v>
                </c:pt>
              </c:numCache>
            </c:numRef>
          </c:val>
        </c:ser>
        <c:dLbls>
          <c:showLegendKey val="0"/>
          <c:showVal val="0"/>
          <c:showCatName val="0"/>
          <c:showSerName val="0"/>
          <c:showPercent val="0"/>
          <c:showBubbleSize val="0"/>
        </c:dLbls>
        <c:gapWidth val="150"/>
        <c:axId val="302782424"/>
        <c:axId val="30278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02782424"/>
        <c:axId val="302787912"/>
      </c:lineChart>
      <c:dateAx>
        <c:axId val="302782424"/>
        <c:scaling>
          <c:orientation val="minMax"/>
        </c:scaling>
        <c:delete val="1"/>
        <c:axPos val="b"/>
        <c:numFmt formatCode="ge" sourceLinked="1"/>
        <c:majorTickMark val="none"/>
        <c:minorTickMark val="none"/>
        <c:tickLblPos val="none"/>
        <c:crossAx val="302787912"/>
        <c:crosses val="autoZero"/>
        <c:auto val="1"/>
        <c:lblOffset val="100"/>
        <c:baseTimeUnit val="years"/>
      </c:dateAx>
      <c:valAx>
        <c:axId val="30278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8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33.729999999999997</c:v>
                </c:pt>
                <c:pt idx="1">
                  <c:v>33.07</c:v>
                </c:pt>
                <c:pt idx="2">
                  <c:v>36.99</c:v>
                </c:pt>
                <c:pt idx="3">
                  <c:v>32.69</c:v>
                </c:pt>
                <c:pt idx="4">
                  <c:v>32.94</c:v>
                </c:pt>
              </c:numCache>
            </c:numRef>
          </c:val>
        </c:ser>
        <c:dLbls>
          <c:showLegendKey val="0"/>
          <c:showVal val="0"/>
          <c:showCatName val="0"/>
          <c:showSerName val="0"/>
          <c:showPercent val="0"/>
          <c:showBubbleSize val="0"/>
        </c:dLbls>
        <c:gapWidth val="150"/>
        <c:axId val="302789088"/>
        <c:axId val="3027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02789088"/>
        <c:axId val="302782816"/>
      </c:lineChart>
      <c:dateAx>
        <c:axId val="302789088"/>
        <c:scaling>
          <c:orientation val="minMax"/>
        </c:scaling>
        <c:delete val="1"/>
        <c:axPos val="b"/>
        <c:numFmt formatCode="ge" sourceLinked="1"/>
        <c:majorTickMark val="none"/>
        <c:minorTickMark val="none"/>
        <c:tickLblPos val="none"/>
        <c:crossAx val="302782816"/>
        <c:crosses val="autoZero"/>
        <c:auto val="1"/>
        <c:lblOffset val="100"/>
        <c:baseTimeUnit val="years"/>
      </c:dateAx>
      <c:valAx>
        <c:axId val="3027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460.33</c:v>
                </c:pt>
                <c:pt idx="1">
                  <c:v>472.06</c:v>
                </c:pt>
                <c:pt idx="2">
                  <c:v>430.02</c:v>
                </c:pt>
                <c:pt idx="3">
                  <c:v>488.55</c:v>
                </c:pt>
                <c:pt idx="4">
                  <c:v>496.67</c:v>
                </c:pt>
              </c:numCache>
            </c:numRef>
          </c:val>
        </c:ser>
        <c:dLbls>
          <c:showLegendKey val="0"/>
          <c:showVal val="0"/>
          <c:showCatName val="0"/>
          <c:showSerName val="0"/>
          <c:showPercent val="0"/>
          <c:showBubbleSize val="0"/>
        </c:dLbls>
        <c:gapWidth val="150"/>
        <c:axId val="302785168"/>
        <c:axId val="3027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02785168"/>
        <c:axId val="302785952"/>
      </c:lineChart>
      <c:dateAx>
        <c:axId val="302785168"/>
        <c:scaling>
          <c:orientation val="minMax"/>
        </c:scaling>
        <c:delete val="1"/>
        <c:axPos val="b"/>
        <c:numFmt formatCode="ge" sourceLinked="1"/>
        <c:majorTickMark val="none"/>
        <c:minorTickMark val="none"/>
        <c:tickLblPos val="none"/>
        <c:crossAx val="302785952"/>
        <c:crosses val="autoZero"/>
        <c:auto val="1"/>
        <c:lblOffset val="100"/>
        <c:baseTimeUnit val="years"/>
      </c:dateAx>
      <c:valAx>
        <c:axId val="3027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8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氷見市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50599</v>
      </c>
      <c r="AM8" s="47"/>
      <c r="AN8" s="47"/>
      <c r="AO8" s="47"/>
      <c r="AP8" s="47"/>
      <c r="AQ8" s="47"/>
      <c r="AR8" s="47"/>
      <c r="AS8" s="47"/>
      <c r="AT8" s="43">
        <f>データ!S6</f>
        <v>230.56</v>
      </c>
      <c r="AU8" s="43"/>
      <c r="AV8" s="43"/>
      <c r="AW8" s="43"/>
      <c r="AX8" s="43"/>
      <c r="AY8" s="43"/>
      <c r="AZ8" s="43"/>
      <c r="BA8" s="43"/>
      <c r="BB8" s="43">
        <f>データ!T6</f>
        <v>219.46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6.25</v>
      </c>
      <c r="Q10" s="43"/>
      <c r="R10" s="43"/>
      <c r="S10" s="43"/>
      <c r="T10" s="43"/>
      <c r="U10" s="43"/>
      <c r="V10" s="43"/>
      <c r="W10" s="43">
        <f>データ!P6</f>
        <v>86.64</v>
      </c>
      <c r="X10" s="43"/>
      <c r="Y10" s="43"/>
      <c r="Z10" s="43"/>
      <c r="AA10" s="43"/>
      <c r="AB10" s="43"/>
      <c r="AC10" s="43"/>
      <c r="AD10" s="47">
        <f>データ!Q6</f>
        <v>3127</v>
      </c>
      <c r="AE10" s="47"/>
      <c r="AF10" s="47"/>
      <c r="AG10" s="47"/>
      <c r="AH10" s="47"/>
      <c r="AI10" s="47"/>
      <c r="AJ10" s="47"/>
      <c r="AK10" s="2"/>
      <c r="AL10" s="47">
        <f>データ!U6</f>
        <v>3145</v>
      </c>
      <c r="AM10" s="47"/>
      <c r="AN10" s="47"/>
      <c r="AO10" s="47"/>
      <c r="AP10" s="47"/>
      <c r="AQ10" s="47"/>
      <c r="AR10" s="47"/>
      <c r="AS10" s="47"/>
      <c r="AT10" s="43">
        <f>データ!V6</f>
        <v>0.96</v>
      </c>
      <c r="AU10" s="43"/>
      <c r="AV10" s="43"/>
      <c r="AW10" s="43"/>
      <c r="AX10" s="43"/>
      <c r="AY10" s="43"/>
      <c r="AZ10" s="43"/>
      <c r="BA10" s="43"/>
      <c r="BB10" s="43">
        <f>データ!W6</f>
        <v>3276.04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162051</v>
      </c>
      <c r="D6" s="31">
        <f t="shared" si="3"/>
        <v>47</v>
      </c>
      <c r="E6" s="31">
        <f t="shared" si="3"/>
        <v>17</v>
      </c>
      <c r="F6" s="31">
        <f t="shared" si="3"/>
        <v>5</v>
      </c>
      <c r="G6" s="31">
        <f t="shared" si="3"/>
        <v>0</v>
      </c>
      <c r="H6" s="31" t="str">
        <f t="shared" si="3"/>
        <v>富山県　氷見市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6.25</v>
      </c>
      <c r="P6" s="32">
        <f t="shared" si="3"/>
        <v>86.64</v>
      </c>
      <c r="Q6" s="32">
        <f t="shared" si="3"/>
        <v>3127</v>
      </c>
      <c r="R6" s="32">
        <f t="shared" si="3"/>
        <v>50599</v>
      </c>
      <c r="S6" s="32">
        <f t="shared" si="3"/>
        <v>230.56</v>
      </c>
      <c r="T6" s="32">
        <f t="shared" si="3"/>
        <v>219.46</v>
      </c>
      <c r="U6" s="32">
        <f t="shared" si="3"/>
        <v>3145</v>
      </c>
      <c r="V6" s="32">
        <f t="shared" si="3"/>
        <v>0.96</v>
      </c>
      <c r="W6" s="32">
        <f t="shared" si="3"/>
        <v>3276.04</v>
      </c>
      <c r="X6" s="33">
        <f>IF(X7="",NA(),X7)</f>
        <v>60.97</v>
      </c>
      <c r="Y6" s="33">
        <f t="shared" ref="Y6:AG6" si="4">IF(Y7="",NA(),Y7)</f>
        <v>61.23</v>
      </c>
      <c r="Z6" s="33">
        <f t="shared" si="4"/>
        <v>63.15</v>
      </c>
      <c r="AA6" s="33">
        <f t="shared" si="4"/>
        <v>57.43</v>
      </c>
      <c r="AB6" s="33">
        <f t="shared" si="4"/>
        <v>57.28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3416.85</v>
      </c>
      <c r="BF6" s="33">
        <f t="shared" ref="BF6:BN6" si="7">IF(BF7="",NA(),BF7)</f>
        <v>3266.17</v>
      </c>
      <c r="BG6" s="33">
        <f t="shared" si="7"/>
        <v>2979.67</v>
      </c>
      <c r="BH6" s="33">
        <f t="shared" si="7"/>
        <v>2377.0500000000002</v>
      </c>
      <c r="BI6" s="33">
        <f t="shared" si="7"/>
        <v>2210.8200000000002</v>
      </c>
      <c r="BJ6" s="33">
        <f t="shared" si="7"/>
        <v>1316.7</v>
      </c>
      <c r="BK6" s="33">
        <f t="shared" si="7"/>
        <v>1239.2</v>
      </c>
      <c r="BL6" s="33">
        <f t="shared" si="7"/>
        <v>1197.82</v>
      </c>
      <c r="BM6" s="33">
        <f t="shared" si="7"/>
        <v>1126.77</v>
      </c>
      <c r="BN6" s="33">
        <f t="shared" si="7"/>
        <v>1044.8</v>
      </c>
      <c r="BO6" s="32" t="str">
        <f>IF(BO7="","",IF(BO7="-","【-】","【"&amp;SUBSTITUTE(TEXT(BO7,"#,##0.00"),"-","△")&amp;"】"))</f>
        <v>【992.47】</v>
      </c>
      <c r="BP6" s="33">
        <f>IF(BP7="",NA(),BP7)</f>
        <v>33.729999999999997</v>
      </c>
      <c r="BQ6" s="33">
        <f t="shared" ref="BQ6:BY6" si="8">IF(BQ7="",NA(),BQ7)</f>
        <v>33.07</v>
      </c>
      <c r="BR6" s="33">
        <f t="shared" si="8"/>
        <v>36.99</v>
      </c>
      <c r="BS6" s="33">
        <f t="shared" si="8"/>
        <v>32.69</v>
      </c>
      <c r="BT6" s="33">
        <f t="shared" si="8"/>
        <v>32.94</v>
      </c>
      <c r="BU6" s="33">
        <f t="shared" si="8"/>
        <v>43.24</v>
      </c>
      <c r="BV6" s="33">
        <f t="shared" si="8"/>
        <v>51.56</v>
      </c>
      <c r="BW6" s="33">
        <f t="shared" si="8"/>
        <v>51.03</v>
      </c>
      <c r="BX6" s="33">
        <f t="shared" si="8"/>
        <v>50.9</v>
      </c>
      <c r="BY6" s="33">
        <f t="shared" si="8"/>
        <v>50.82</v>
      </c>
      <c r="BZ6" s="32" t="str">
        <f>IF(BZ7="","",IF(BZ7="-","【-】","【"&amp;SUBSTITUTE(TEXT(BZ7,"#,##0.00"),"-","△")&amp;"】"))</f>
        <v>【51.49】</v>
      </c>
      <c r="CA6" s="33">
        <f>IF(CA7="",NA(),CA7)</f>
        <v>460.33</v>
      </c>
      <c r="CB6" s="33">
        <f t="shared" ref="CB6:CJ6" si="9">IF(CB7="",NA(),CB7)</f>
        <v>472.06</v>
      </c>
      <c r="CC6" s="33">
        <f t="shared" si="9"/>
        <v>430.02</v>
      </c>
      <c r="CD6" s="33">
        <f t="shared" si="9"/>
        <v>488.55</v>
      </c>
      <c r="CE6" s="33">
        <f t="shared" si="9"/>
        <v>496.67</v>
      </c>
      <c r="CF6" s="33">
        <f t="shared" si="9"/>
        <v>338.76</v>
      </c>
      <c r="CG6" s="33">
        <f t="shared" si="9"/>
        <v>283.26</v>
      </c>
      <c r="CH6" s="33">
        <f t="shared" si="9"/>
        <v>289.60000000000002</v>
      </c>
      <c r="CI6" s="33">
        <f t="shared" si="9"/>
        <v>293.27</v>
      </c>
      <c r="CJ6" s="33">
        <f t="shared" si="9"/>
        <v>300.52</v>
      </c>
      <c r="CK6" s="32" t="str">
        <f>IF(CK7="","",IF(CK7="-","【-】","【"&amp;SUBSTITUTE(TEXT(CK7,"#,##0.00"),"-","△")&amp;"】"))</f>
        <v>【295.10】</v>
      </c>
      <c r="CL6" s="32">
        <f>IF(CL7="",NA(),CL7)</f>
        <v>0</v>
      </c>
      <c r="CM6" s="33">
        <f t="shared" ref="CM6:CU6" si="10">IF(CM7="",NA(),CM7)</f>
        <v>64.150000000000006</v>
      </c>
      <c r="CN6" s="33">
        <f t="shared" si="10"/>
        <v>63.92</v>
      </c>
      <c r="CO6" s="33">
        <f t="shared" si="10"/>
        <v>63.92</v>
      </c>
      <c r="CP6" s="33">
        <f t="shared" si="10"/>
        <v>61.01</v>
      </c>
      <c r="CQ6" s="33">
        <f t="shared" si="10"/>
        <v>44.65</v>
      </c>
      <c r="CR6" s="33">
        <f t="shared" si="10"/>
        <v>55.2</v>
      </c>
      <c r="CS6" s="33">
        <f t="shared" si="10"/>
        <v>54.74</v>
      </c>
      <c r="CT6" s="33">
        <f t="shared" si="10"/>
        <v>53.78</v>
      </c>
      <c r="CU6" s="33">
        <f t="shared" si="10"/>
        <v>53.24</v>
      </c>
      <c r="CV6" s="32" t="str">
        <f>IF(CV7="","",IF(CV7="-","【-】","【"&amp;SUBSTITUTE(TEXT(CV7,"#,##0.00"),"-","△")&amp;"】"))</f>
        <v>【53.32】</v>
      </c>
      <c r="CW6" s="33">
        <f>IF(CW7="",NA(),CW7)</f>
        <v>84.96</v>
      </c>
      <c r="CX6" s="33">
        <f t="shared" ref="CX6:DF6" si="11">IF(CX7="",NA(),CX7)</f>
        <v>86.69</v>
      </c>
      <c r="CY6" s="33">
        <f t="shared" si="11"/>
        <v>89.05</v>
      </c>
      <c r="CZ6" s="33">
        <f t="shared" si="11"/>
        <v>89.25</v>
      </c>
      <c r="DA6" s="33">
        <f t="shared" si="11"/>
        <v>87.41</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162051</v>
      </c>
      <c r="D7" s="35">
        <v>47</v>
      </c>
      <c r="E7" s="35">
        <v>17</v>
      </c>
      <c r="F7" s="35">
        <v>5</v>
      </c>
      <c r="G7" s="35">
        <v>0</v>
      </c>
      <c r="H7" s="35" t="s">
        <v>96</v>
      </c>
      <c r="I7" s="35" t="s">
        <v>97</v>
      </c>
      <c r="J7" s="35" t="s">
        <v>98</v>
      </c>
      <c r="K7" s="35" t="s">
        <v>99</v>
      </c>
      <c r="L7" s="35" t="s">
        <v>100</v>
      </c>
      <c r="M7" s="36" t="s">
        <v>101</v>
      </c>
      <c r="N7" s="36" t="s">
        <v>102</v>
      </c>
      <c r="O7" s="36">
        <v>6.25</v>
      </c>
      <c r="P7" s="36">
        <v>86.64</v>
      </c>
      <c r="Q7" s="36">
        <v>3127</v>
      </c>
      <c r="R7" s="36">
        <v>50599</v>
      </c>
      <c r="S7" s="36">
        <v>230.56</v>
      </c>
      <c r="T7" s="36">
        <v>219.46</v>
      </c>
      <c r="U7" s="36">
        <v>3145</v>
      </c>
      <c r="V7" s="36">
        <v>0.96</v>
      </c>
      <c r="W7" s="36">
        <v>3276.04</v>
      </c>
      <c r="X7" s="36">
        <v>60.97</v>
      </c>
      <c r="Y7" s="36">
        <v>61.23</v>
      </c>
      <c r="Z7" s="36">
        <v>63.15</v>
      </c>
      <c r="AA7" s="36">
        <v>57.43</v>
      </c>
      <c r="AB7" s="36">
        <v>57.28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3416.85</v>
      </c>
      <c r="BF7" s="36">
        <v>3266.17</v>
      </c>
      <c r="BG7" s="36">
        <v>2979.67</v>
      </c>
      <c r="BH7" s="36">
        <v>2377.0500000000002</v>
      </c>
      <c r="BI7" s="36">
        <v>2210.8200000000002</v>
      </c>
      <c r="BJ7" s="36">
        <v>1316.7</v>
      </c>
      <c r="BK7" s="36">
        <v>1239.2</v>
      </c>
      <c r="BL7" s="36">
        <v>1197.82</v>
      </c>
      <c r="BM7" s="36">
        <v>1126.77</v>
      </c>
      <c r="BN7" s="36">
        <v>1044.8</v>
      </c>
      <c r="BO7" s="36">
        <v>992.47</v>
      </c>
      <c r="BP7" s="36">
        <v>33.729999999999997</v>
      </c>
      <c r="BQ7" s="36">
        <v>33.07</v>
      </c>
      <c r="BR7" s="36">
        <v>36.99</v>
      </c>
      <c r="BS7" s="36">
        <v>32.69</v>
      </c>
      <c r="BT7" s="36">
        <v>32.94</v>
      </c>
      <c r="BU7" s="36">
        <v>43.24</v>
      </c>
      <c r="BV7" s="36">
        <v>51.56</v>
      </c>
      <c r="BW7" s="36">
        <v>51.03</v>
      </c>
      <c r="BX7" s="36">
        <v>50.9</v>
      </c>
      <c r="BY7" s="36">
        <v>50.82</v>
      </c>
      <c r="BZ7" s="36">
        <v>51.49</v>
      </c>
      <c r="CA7" s="36">
        <v>460.33</v>
      </c>
      <c r="CB7" s="36">
        <v>472.06</v>
      </c>
      <c r="CC7" s="36">
        <v>430.02</v>
      </c>
      <c r="CD7" s="36">
        <v>488.55</v>
      </c>
      <c r="CE7" s="36">
        <v>496.67</v>
      </c>
      <c r="CF7" s="36">
        <v>338.76</v>
      </c>
      <c r="CG7" s="36">
        <v>283.26</v>
      </c>
      <c r="CH7" s="36">
        <v>289.60000000000002</v>
      </c>
      <c r="CI7" s="36">
        <v>293.27</v>
      </c>
      <c r="CJ7" s="36">
        <v>300.52</v>
      </c>
      <c r="CK7" s="36">
        <v>295.10000000000002</v>
      </c>
      <c r="CL7" s="36">
        <v>0</v>
      </c>
      <c r="CM7" s="36">
        <v>64.150000000000006</v>
      </c>
      <c r="CN7" s="36">
        <v>63.92</v>
      </c>
      <c r="CO7" s="36">
        <v>63.92</v>
      </c>
      <c r="CP7" s="36">
        <v>61.01</v>
      </c>
      <c r="CQ7" s="36">
        <v>44.65</v>
      </c>
      <c r="CR7" s="36">
        <v>55.2</v>
      </c>
      <c r="CS7" s="36">
        <v>54.74</v>
      </c>
      <c r="CT7" s="36">
        <v>53.78</v>
      </c>
      <c r="CU7" s="36">
        <v>53.24</v>
      </c>
      <c r="CV7" s="36">
        <v>53.32</v>
      </c>
      <c r="CW7" s="36">
        <v>84.96</v>
      </c>
      <c r="CX7" s="36">
        <v>86.69</v>
      </c>
      <c r="CY7" s="36">
        <v>89.05</v>
      </c>
      <c r="CZ7" s="36">
        <v>89.25</v>
      </c>
      <c r="DA7" s="36">
        <v>87.41</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2016-02-10T08:14:46Z</cp:lastPrinted>
  <dcterms:created xsi:type="dcterms:W3CDTF">2016-02-03T09:12:36Z</dcterms:created>
  <dcterms:modified xsi:type="dcterms:W3CDTF">2016-02-25T02:16:54Z</dcterms:modified>
  <cp:category/>
</cp:coreProperties>
</file>