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1.80\oawork\上下水道課\下水道\料金担当\高木\県照会等\27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<sst xmlns="http://schemas.openxmlformats.org/spreadsheetml/2006/main" count="221" uniqueCount="111">
  <si>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</si>
  <si>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</si>
  <si>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</si>
  <si>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</si>
  <si>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</si>
  <si>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</si>
  <si>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</si>
  <si>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</si>
  <si>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</si>
  <si>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</si>
  <si>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</si>
  <si>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</si>
  <si>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</si>
  <si>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</si>
  <si>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</si>
  <si>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</si>
  <si>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</si>
  <si>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</si>
  <si>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</si>
  <si>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</si>
  <si>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</si>
  <si>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</si>
  <si>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</si>
  <si>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</si>
  <si>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</si>
  <si>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</si>
  <si>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</si>
  <si>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</si>
  <si>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</si>
  <si>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</si>
  <si>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</si>
  <si>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</si>
  <si>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</si>
  <si>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</si>
  <si>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</si>
  <si>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</si>
  <si>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</si>
  <si>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</si>
  <si>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</si>
  <si>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</si>
  <si>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</si>
  <si>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</si>
  <si>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</si>
  <si>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</si>
  <si>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</si>
  <si>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</si>
  <si>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</si>
  <si>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</si>
  <si>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</si>
  <si>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</si>
  <si>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</si>
  <si>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</si>
  <si>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</si>
  <si>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</si>
  <si>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</si>
  <si>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</si>
  <si>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</si>
  <si>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</si>
  <si>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</si>
  <si>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</si>
  <si>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</si>
  <si>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</si>
  <si>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</si>
  <si>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</si>
  <si>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</si>
  <si>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</si>
  <si>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</si>
  <si>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</si>
  <si>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</si>
  <si>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</si>
  <si>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</si>
  <si>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</si>
  <si>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</si>
  <si>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</si>
  <si>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</si>
  <si>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</si>
  <si>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</si>
  <si>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</si>
  <si>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</si>
  <si>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</si>
  <si>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</si>
  <si>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</si>
  <si>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</si>
  <si>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</si>
  <si>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</si>
  <si>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</si>
  <si>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</si>
  <si>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</si>
  <si>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</si>
  <si>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</si>
  <si>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</si>
  <si>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</si>
  <si>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</si>
  <si>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</si>
  <si>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</si>
  <si>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</si>
  <si>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滑川市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</si>
  <si>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</si>
  <si>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</si>
  <si>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</si>
  <si>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</si>
  <si>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</si>
  <si>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</si>
  <si>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</si>
  <si>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</si>
  <si>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</si>
  <si>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</si>
  <si>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</si>
  <si>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事業開始はH5で、H26年度末で22年が経過し、施設の老朽化が進んでいますが、各浄化センター、管渠ともに更新・老朽化対策は行なっていません。
　今後は、機能診断調査を行い、計画的に改築・更新等を行なっていく必要があります。
</t>
    <phoneticPr fontId="4"/>
  </si>
  <si>
    <t>　農業集落排水施設の整備は完了しており、今後は施設の更新等を順次進めていく必要があります。
　また、地方債の償還金は引き続き多額となっており、今後も厳しい経営状況が続きますが、独立採算の原則に基づいた経営に向けてより一層水洗化の推進、経費節減、適正な使用料の設定等に努めていかなければなりません。</t>
    <rPh sb="13" eb="15">
      <t>カンリョウ</t>
    </rPh>
    <phoneticPr fontId="4"/>
  </si>
  <si>
    <t xml:space="preserve">　①収益的収支比率は100％を大きく下回っており、単年度収支は赤字で、経営の健全性が低いことを示しています。
　これは、建設費用の財源として借り入れた地方債の償還金が多額であるためです。
　⑤経費回収率も100％を下回っており、使用料で賄うべき費用を、使用料以外の収入（主に一般会計からの繰入金）で賄っている状況ですが、類似団体平均を大きく上回っており、類似団体に比べて経営の健全性が高いといえます。
　しかしながら、⑧水洗化率は類似団体を大きく下回っており、引き続き普及促進員の個別訪問などによる水洗化の推進に取り組んでいく必要があります。
</t>
    <rPh sb="15" eb="16">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</si>
</sst>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0.16</c:v>
                </c:pt>
              </c:numCache>
            </c:numRef>
          </c:val>
        </c:ser>
        <c:dLbls>
          <c:showLegendKey val="0"/>
          <c:showVal val="0"/>
          <c:showCatName val="0"/>
          <c:showSerName val="0"/>
          <c:showPercent val="0"/>
          <c:showBubbleSize val="0"/>
        </c:dLbls>
        <c:gapWidth val="150"/>
        <c:axId val="194723520"/>
        <c:axId val="19472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94723520"/>
        <c:axId val="194723128"/>
      </c:lineChart>
      <c:dateAx>
        <c:axId val="194723520"/>
        <c:scaling>
          <c:orientation val="minMax"/>
        </c:scaling>
        <c:delete val="1"/>
        <c:axPos val="b"/>
        <c:numFmt formatCode="ge" sourceLinked="1"/>
        <c:majorTickMark val="none"/>
        <c:minorTickMark val="none"/>
        <c:tickLblPos val="none"/>
        <c:crossAx val="194723128"/>
        <c:crosses val="autoZero"/>
        <c:auto val="1"/>
        <c:lblOffset val="100"/>
        <c:baseTimeUnit val="years"/>
      </c:dateAx>
      <c:valAx>
        <c:axId val="19472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70.7</c:v>
                </c:pt>
                <c:pt idx="1">
                  <c:v>75.36</c:v>
                </c:pt>
                <c:pt idx="2">
                  <c:v>73.47</c:v>
                </c:pt>
                <c:pt idx="3">
                  <c:v>69.53</c:v>
                </c:pt>
                <c:pt idx="4">
                  <c:v>71.569999999999993</c:v>
                </c:pt>
              </c:numCache>
            </c:numRef>
          </c:val>
        </c:ser>
        <c:dLbls>
          <c:showLegendKey val="0"/>
          <c:showVal val="0"/>
          <c:showCatName val="0"/>
          <c:showSerName val="0"/>
          <c:showPercent val="0"/>
          <c:showBubbleSize val="0"/>
        </c:dLbls>
        <c:gapWidth val="150"/>
        <c:axId val="234413360"/>
        <c:axId val="2344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34413360"/>
        <c:axId val="234414144"/>
      </c:lineChart>
      <c:dateAx>
        <c:axId val="234413360"/>
        <c:scaling>
          <c:orientation val="minMax"/>
        </c:scaling>
        <c:delete val="1"/>
        <c:axPos val="b"/>
        <c:numFmt formatCode="ge" sourceLinked="1"/>
        <c:majorTickMark val="none"/>
        <c:minorTickMark val="none"/>
        <c:tickLblPos val="none"/>
        <c:crossAx val="234414144"/>
        <c:crosses val="autoZero"/>
        <c:auto val="1"/>
        <c:lblOffset val="100"/>
        <c:baseTimeUnit val="years"/>
      </c:dateAx>
      <c:valAx>
        <c:axId val="2344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1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76.52</c:v>
                </c:pt>
                <c:pt idx="1">
                  <c:v>78.040000000000006</c:v>
                </c:pt>
                <c:pt idx="2">
                  <c:v>80.150000000000006</c:v>
                </c:pt>
                <c:pt idx="3">
                  <c:v>81.53</c:v>
                </c:pt>
                <c:pt idx="4">
                  <c:v>82.4</c:v>
                </c:pt>
              </c:numCache>
            </c:numRef>
          </c:val>
        </c:ser>
        <c:dLbls>
          <c:showLegendKey val="0"/>
          <c:showVal val="0"/>
          <c:showCatName val="0"/>
          <c:showSerName val="0"/>
          <c:showPercent val="0"/>
          <c:showBubbleSize val="0"/>
        </c:dLbls>
        <c:gapWidth val="150"/>
        <c:axId val="194510824"/>
        <c:axId val="19451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94510824"/>
        <c:axId val="194511216"/>
      </c:lineChart>
      <c:dateAx>
        <c:axId val="194510824"/>
        <c:scaling>
          <c:orientation val="minMax"/>
        </c:scaling>
        <c:delete val="1"/>
        <c:axPos val="b"/>
        <c:numFmt formatCode="ge" sourceLinked="1"/>
        <c:majorTickMark val="none"/>
        <c:minorTickMark val="none"/>
        <c:tickLblPos val="none"/>
        <c:crossAx val="194511216"/>
        <c:crosses val="autoZero"/>
        <c:auto val="1"/>
        <c:lblOffset val="100"/>
        <c:baseTimeUnit val="years"/>
      </c:dateAx>
      <c:valAx>
        <c:axId val="19451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1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69.45</c:v>
                </c:pt>
                <c:pt idx="1">
                  <c:v>70.95</c:v>
                </c:pt>
                <c:pt idx="2">
                  <c:v>70.48</c:v>
                </c:pt>
                <c:pt idx="3">
                  <c:v>71.81</c:v>
                </c:pt>
                <c:pt idx="4">
                  <c:v>68.42</c:v>
                </c:pt>
              </c:numCache>
            </c:numRef>
          </c:val>
        </c:ser>
        <c:dLbls>
          <c:showLegendKey val="0"/>
          <c:showVal val="0"/>
          <c:showCatName val="0"/>
          <c:showSerName val="0"/>
          <c:showPercent val="0"/>
          <c:showBubbleSize val="0"/>
        </c:dLbls>
        <c:gapWidth val="150"/>
        <c:axId val="194726656"/>
        <c:axId val="24200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726656"/>
        <c:axId val="242008968"/>
      </c:lineChart>
      <c:dateAx>
        <c:axId val="194726656"/>
        <c:scaling>
          <c:orientation val="minMax"/>
        </c:scaling>
        <c:delete val="1"/>
        <c:axPos val="b"/>
        <c:numFmt formatCode="ge" sourceLinked="1"/>
        <c:majorTickMark val="none"/>
        <c:minorTickMark val="none"/>
        <c:tickLblPos val="none"/>
        <c:crossAx val="242008968"/>
        <c:crosses val="autoZero"/>
        <c:auto val="1"/>
        <c:lblOffset val="100"/>
        <c:baseTimeUnit val="years"/>
      </c:dateAx>
      <c:valAx>
        <c:axId val="24200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009752"/>
        <c:axId val="24200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009752"/>
        <c:axId val="242007792"/>
      </c:lineChart>
      <c:dateAx>
        <c:axId val="242009752"/>
        <c:scaling>
          <c:orientation val="minMax"/>
        </c:scaling>
        <c:delete val="1"/>
        <c:axPos val="b"/>
        <c:numFmt formatCode="ge" sourceLinked="1"/>
        <c:majorTickMark val="none"/>
        <c:minorTickMark val="none"/>
        <c:tickLblPos val="none"/>
        <c:crossAx val="242007792"/>
        <c:crosses val="autoZero"/>
        <c:auto val="1"/>
        <c:lblOffset val="100"/>
        <c:baseTimeUnit val="years"/>
      </c:dateAx>
      <c:valAx>
        <c:axId val="24200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0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480760"/>
        <c:axId val="23748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480760"/>
        <c:axId val="237482328"/>
      </c:lineChart>
      <c:dateAx>
        <c:axId val="237480760"/>
        <c:scaling>
          <c:orientation val="minMax"/>
        </c:scaling>
        <c:delete val="1"/>
        <c:axPos val="b"/>
        <c:numFmt formatCode="ge" sourceLinked="1"/>
        <c:majorTickMark val="none"/>
        <c:minorTickMark val="none"/>
        <c:tickLblPos val="none"/>
        <c:crossAx val="237482328"/>
        <c:crosses val="autoZero"/>
        <c:auto val="1"/>
        <c:lblOffset val="100"/>
        <c:baseTimeUnit val="years"/>
      </c:dateAx>
      <c:valAx>
        <c:axId val="23748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8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481152"/>
        <c:axId val="1957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481152"/>
        <c:axId val="195755360"/>
      </c:lineChart>
      <c:dateAx>
        <c:axId val="237481152"/>
        <c:scaling>
          <c:orientation val="minMax"/>
        </c:scaling>
        <c:delete val="1"/>
        <c:axPos val="b"/>
        <c:numFmt formatCode="ge" sourceLinked="1"/>
        <c:majorTickMark val="none"/>
        <c:minorTickMark val="none"/>
        <c:tickLblPos val="none"/>
        <c:crossAx val="195755360"/>
        <c:crosses val="autoZero"/>
        <c:auto val="1"/>
        <c:lblOffset val="100"/>
        <c:baseTimeUnit val="years"/>
      </c:dateAx>
      <c:valAx>
        <c:axId val="1957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754184"/>
        <c:axId val="19575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754184"/>
        <c:axId val="195754576"/>
      </c:lineChart>
      <c:dateAx>
        <c:axId val="195754184"/>
        <c:scaling>
          <c:orientation val="minMax"/>
        </c:scaling>
        <c:delete val="1"/>
        <c:axPos val="b"/>
        <c:numFmt formatCode="ge" sourceLinked="1"/>
        <c:majorTickMark val="none"/>
        <c:minorTickMark val="none"/>
        <c:tickLblPos val="none"/>
        <c:crossAx val="195754576"/>
        <c:crosses val="autoZero"/>
        <c:auto val="1"/>
        <c:lblOffset val="100"/>
        <c:baseTimeUnit val="years"/>
      </c:dateAx>
      <c:valAx>
        <c:axId val="19575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5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1175.19</c:v>
                </c:pt>
                <c:pt idx="1">
                  <c:v>996.61</c:v>
                </c:pt>
                <c:pt idx="2">
                  <c:v>908.28</c:v>
                </c:pt>
                <c:pt idx="3">
                  <c:v>931.33</c:v>
                </c:pt>
                <c:pt idx="4">
                  <c:v>865.69</c:v>
                </c:pt>
              </c:numCache>
            </c:numRef>
          </c:val>
        </c:ser>
        <c:dLbls>
          <c:showLegendKey val="0"/>
          <c:showVal val="0"/>
          <c:showCatName val="0"/>
          <c:showSerName val="0"/>
          <c:showPercent val="0"/>
          <c:showBubbleSize val="0"/>
        </c:dLbls>
        <c:gapWidth val="150"/>
        <c:axId val="192357664"/>
        <c:axId val="19235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92357664"/>
        <c:axId val="192356880"/>
      </c:lineChart>
      <c:dateAx>
        <c:axId val="192357664"/>
        <c:scaling>
          <c:orientation val="minMax"/>
        </c:scaling>
        <c:delete val="1"/>
        <c:axPos val="b"/>
        <c:numFmt formatCode="ge" sourceLinked="1"/>
        <c:majorTickMark val="none"/>
        <c:minorTickMark val="none"/>
        <c:tickLblPos val="none"/>
        <c:crossAx val="192356880"/>
        <c:crosses val="autoZero"/>
        <c:auto val="1"/>
        <c:lblOffset val="100"/>
        <c:baseTimeUnit val="years"/>
      </c:dateAx>
      <c:valAx>
        <c:axId val="19235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75.790000000000006</c:v>
                </c:pt>
                <c:pt idx="1">
                  <c:v>73.010000000000005</c:v>
                </c:pt>
                <c:pt idx="2">
                  <c:v>80.75</c:v>
                </c:pt>
                <c:pt idx="3">
                  <c:v>88.61</c:v>
                </c:pt>
                <c:pt idx="4">
                  <c:v>79.56</c:v>
                </c:pt>
              </c:numCache>
            </c:numRef>
          </c:val>
        </c:ser>
        <c:dLbls>
          <c:showLegendKey val="0"/>
          <c:showVal val="0"/>
          <c:showCatName val="0"/>
          <c:showSerName val="0"/>
          <c:showPercent val="0"/>
          <c:showBubbleSize val="0"/>
        </c:dLbls>
        <c:gapWidth val="150"/>
        <c:axId val="289700472"/>
        <c:axId val="28969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89700472"/>
        <c:axId val="289698512"/>
      </c:lineChart>
      <c:dateAx>
        <c:axId val="289700472"/>
        <c:scaling>
          <c:orientation val="minMax"/>
        </c:scaling>
        <c:delete val="1"/>
        <c:axPos val="b"/>
        <c:numFmt formatCode="ge" sourceLinked="1"/>
        <c:majorTickMark val="none"/>
        <c:minorTickMark val="none"/>
        <c:tickLblPos val="none"/>
        <c:crossAx val="289698512"/>
        <c:crosses val="autoZero"/>
        <c:auto val="1"/>
        <c:lblOffset val="100"/>
        <c:baseTimeUnit val="years"/>
      </c:dateAx>
      <c:valAx>
        <c:axId val="28969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0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228.34</c:v>
                </c:pt>
                <c:pt idx="1">
                  <c:v>235.63</c:v>
                </c:pt>
                <c:pt idx="2">
                  <c:v>226.05</c:v>
                </c:pt>
                <c:pt idx="3">
                  <c:v>208.36</c:v>
                </c:pt>
                <c:pt idx="4">
                  <c:v>236.18</c:v>
                </c:pt>
              </c:numCache>
            </c:numRef>
          </c:val>
        </c:ser>
        <c:dLbls>
          <c:showLegendKey val="0"/>
          <c:showVal val="0"/>
          <c:showCatName val="0"/>
          <c:showSerName val="0"/>
          <c:showPercent val="0"/>
          <c:showBubbleSize val="0"/>
        </c:dLbls>
        <c:gapWidth val="150"/>
        <c:axId val="195754968"/>
        <c:axId val="23470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95754968"/>
        <c:axId val="234702384"/>
      </c:lineChart>
      <c:dateAx>
        <c:axId val="195754968"/>
        <c:scaling>
          <c:orientation val="minMax"/>
        </c:scaling>
        <c:delete val="1"/>
        <c:axPos val="b"/>
        <c:numFmt formatCode="ge" sourceLinked="1"/>
        <c:majorTickMark val="none"/>
        <c:minorTickMark val="none"/>
        <c:tickLblPos val="none"/>
        <c:crossAx val="234702384"/>
        <c:crosses val="autoZero"/>
        <c:auto val="1"/>
        <c:lblOffset val="100"/>
        <c:baseTimeUnit val="years"/>
      </c:dateAx>
      <c:valAx>
        <c:axId val="23470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5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滑川市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33681</v>
      </c>
      <c r="AM8" s="64"/>
      <c r="AN8" s="64"/>
      <c r="AO8" s="64"/>
      <c r="AP8" s="64"/>
      <c r="AQ8" s="64"/>
      <c r="AR8" s="64"/>
      <c r="AS8" s="64"/>
      <c r="AT8" s="63">
        <f>データ!S6</f>
        <v>54.63</v>
      </c>
      <c r="AU8" s="63"/>
      <c r="AV8" s="63"/>
      <c r="AW8" s="63"/>
      <c r="AX8" s="63"/>
      <c r="AY8" s="63"/>
      <c r="AZ8" s="63"/>
      <c r="BA8" s="63"/>
      <c r="BB8" s="63">
        <f>データ!T6</f>
        <v>616.53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10.92</v>
      </c>
      <c r="Q10" s="63"/>
      <c r="R10" s="63"/>
      <c r="S10" s="63"/>
      <c r="T10" s="63"/>
      <c r="U10" s="63"/>
      <c r="V10" s="63"/>
      <c r="W10" s="63">
        <f>データ!P6</f>
        <v>77.91</v>
      </c>
      <c r="X10" s="63"/>
      <c r="Y10" s="63"/>
      <c r="Z10" s="63"/>
      <c r="AA10" s="63"/>
      <c r="AB10" s="63"/>
      <c r="AC10" s="63"/>
      <c r="AD10" s="64">
        <f>データ!Q6</f>
        <v>3520</v>
      </c>
      <c r="AE10" s="64"/>
      <c r="AF10" s="64"/>
      <c r="AG10" s="64"/>
      <c r="AH10" s="64"/>
      <c r="AI10" s="64"/>
      <c r="AJ10" s="64"/>
      <c r="AK10" s="2"/>
      <c r="AL10" s="64">
        <f>データ!U6</f>
        <v>3664</v>
      </c>
      <c r="AM10" s="64"/>
      <c r="AN10" s="64"/>
      <c r="AO10" s="64"/>
      <c r="AP10" s="64"/>
      <c r="AQ10" s="64"/>
      <c r="AR10" s="64"/>
      <c r="AS10" s="64"/>
      <c r="AT10" s="63">
        <f>データ!V6</f>
        <v>1.31</v>
      </c>
      <c r="AU10" s="63"/>
      <c r="AV10" s="63"/>
      <c r="AW10" s="63"/>
      <c r="AX10" s="63"/>
      <c r="AY10" s="63"/>
      <c r="AZ10" s="63"/>
      <c r="BA10" s="63"/>
      <c r="BB10" s="63">
        <f>データ!W6</f>
        <v>2796.95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162060</v>
      </c>
      <c r="D6" s="31">
        <f t="shared" si="3"/>
        <v>47</v>
      </c>
      <c r="E6" s="31">
        <f t="shared" si="3"/>
        <v>17</v>
      </c>
      <c r="F6" s="31">
        <f t="shared" si="3"/>
        <v>5</v>
      </c>
      <c r="G6" s="31">
        <f t="shared" si="3"/>
        <v>0</v>
      </c>
      <c r="H6" s="31" t="str">
        <f t="shared" si="3"/>
        <v>富山県　滑川市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10.92</v>
      </c>
      <c r="P6" s="32">
        <f t="shared" si="3"/>
        <v>77.91</v>
      </c>
      <c r="Q6" s="32">
        <f t="shared" si="3"/>
        <v>3520</v>
      </c>
      <c r="R6" s="32">
        <f t="shared" si="3"/>
        <v>33681</v>
      </c>
      <c r="S6" s="32">
        <f t="shared" si="3"/>
        <v>54.63</v>
      </c>
      <c r="T6" s="32">
        <f t="shared" si="3"/>
        <v>616.53</v>
      </c>
      <c r="U6" s="32">
        <f t="shared" si="3"/>
        <v>3664</v>
      </c>
      <c r="V6" s="32">
        <f t="shared" si="3"/>
        <v>1.31</v>
      </c>
      <c r="W6" s="32">
        <f t="shared" si="3"/>
        <v>2796.95</v>
      </c>
      <c r="X6" s="33">
        <f>IF(X7="",NA(),X7)</f>
        <v>69.45</v>
      </c>
      <c r="Y6" s="33">
        <f t="shared" ref="Y6:AG6" si="4">IF(Y7="",NA(),Y7)</f>
        <v>70.95</v>
      </c>
      <c r="Z6" s="33">
        <f t="shared" si="4"/>
        <v>70.48</v>
      </c>
      <c r="AA6" s="33">
        <f t="shared" si="4"/>
        <v>71.81</v>
      </c>
      <c r="AB6" s="33">
        <f t="shared" si="4"/>
        <v>68.42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1175.19</v>
      </c>
      <c r="BF6" s="33">
        <f t="shared" ref="BF6:BN6" si="7">IF(BF7="",NA(),BF7)</f>
        <v>996.61</v>
      </c>
      <c r="BG6" s="33">
        <f t="shared" si="7"/>
        <v>908.28</v>
      </c>
      <c r="BH6" s="33">
        <f t="shared" si="7"/>
        <v>931.33</v>
      </c>
      <c r="BI6" s="33">
        <f t="shared" si="7"/>
        <v>865.69</v>
      </c>
      <c r="BJ6" s="33">
        <f t="shared" si="7"/>
        <v>1267.26</v>
      </c>
      <c r="BK6" s="33">
        <f t="shared" si="7"/>
        <v>1239.2</v>
      </c>
      <c r="BL6" s="33">
        <f t="shared" si="7"/>
        <v>1197.82</v>
      </c>
      <c r="BM6" s="33">
        <f t="shared" si="7"/>
        <v>1126.77</v>
      </c>
      <c r="BN6" s="33">
        <f t="shared" si="7"/>
        <v>1044.8</v>
      </c>
      <c r="BO6" s="32" t="str">
        <f>IF(BO7="","",IF(BO7="-","【-】","【"&amp;SUBSTITUTE(TEXT(BO7,"#,##0.00"),"-","△")&amp;"】"))</f>
        <v>【992.47】</v>
      </c>
      <c r="BP6" s="33">
        <f>IF(BP7="",NA(),BP7)</f>
        <v>75.790000000000006</v>
      </c>
      <c r="BQ6" s="33">
        <f t="shared" ref="BQ6:BY6" si="8">IF(BQ7="",NA(),BQ7)</f>
        <v>73.010000000000005</v>
      </c>
      <c r="BR6" s="33">
        <f t="shared" si="8"/>
        <v>80.75</v>
      </c>
      <c r="BS6" s="33">
        <f t="shared" si="8"/>
        <v>88.61</v>
      </c>
      <c r="BT6" s="33">
        <f t="shared" si="8"/>
        <v>79.56</v>
      </c>
      <c r="BU6" s="33">
        <f t="shared" si="8"/>
        <v>53.42</v>
      </c>
      <c r="BV6" s="33">
        <f t="shared" si="8"/>
        <v>51.56</v>
      </c>
      <c r="BW6" s="33">
        <f t="shared" si="8"/>
        <v>51.03</v>
      </c>
      <c r="BX6" s="33">
        <f t="shared" si="8"/>
        <v>50.9</v>
      </c>
      <c r="BY6" s="33">
        <f t="shared" si="8"/>
        <v>50.82</v>
      </c>
      <c r="BZ6" s="32" t="str">
        <f>IF(BZ7="","",IF(BZ7="-","【-】","【"&amp;SUBSTITUTE(TEXT(BZ7,"#,##0.00"),"-","△")&amp;"】"))</f>
        <v>【51.49】</v>
      </c>
      <c r="CA6" s="33">
        <f>IF(CA7="",NA(),CA7)</f>
        <v>228.34</v>
      </c>
      <c r="CB6" s="33">
        <f t="shared" ref="CB6:CJ6" si="9">IF(CB7="",NA(),CB7)</f>
        <v>235.63</v>
      </c>
      <c r="CC6" s="33">
        <f t="shared" si="9"/>
        <v>226.05</v>
      </c>
      <c r="CD6" s="33">
        <f t="shared" si="9"/>
        <v>208.36</v>
      </c>
      <c r="CE6" s="33">
        <f t="shared" si="9"/>
        <v>236.18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70.7</v>
      </c>
      <c r="CM6" s="33">
        <f t="shared" ref="CM6:CU6" si="10">IF(CM7="",NA(),CM7)</f>
        <v>75.36</v>
      </c>
      <c r="CN6" s="33">
        <f t="shared" si="10"/>
        <v>73.47</v>
      </c>
      <c r="CO6" s="33">
        <f t="shared" si="10"/>
        <v>69.53</v>
      </c>
      <c r="CP6" s="33">
        <f t="shared" si="10"/>
        <v>71.569999999999993</v>
      </c>
      <c r="CQ6" s="33">
        <f t="shared" si="10"/>
        <v>54.23</v>
      </c>
      <c r="CR6" s="33">
        <f t="shared" si="10"/>
        <v>55.2</v>
      </c>
      <c r="CS6" s="33">
        <f t="shared" si="10"/>
        <v>54.74</v>
      </c>
      <c r="CT6" s="33">
        <f t="shared" si="10"/>
        <v>53.78</v>
      </c>
      <c r="CU6" s="33">
        <f t="shared" si="10"/>
        <v>53.24</v>
      </c>
      <c r="CV6" s="32" t="str">
        <f>IF(CV7="","",IF(CV7="-","【-】","【"&amp;SUBSTITUTE(TEXT(CV7,"#,##0.00"),"-","△")&amp;"】"))</f>
        <v>【53.32】</v>
      </c>
      <c r="CW6" s="33">
        <f>IF(CW7="",NA(),CW7)</f>
        <v>76.52</v>
      </c>
      <c r="CX6" s="33">
        <f t="shared" ref="CX6:DF6" si="11">IF(CX7="",NA(),CX7)</f>
        <v>78.040000000000006</v>
      </c>
      <c r="CY6" s="33">
        <f t="shared" si="11"/>
        <v>80.150000000000006</v>
      </c>
      <c r="CZ6" s="33">
        <f t="shared" si="11"/>
        <v>81.53</v>
      </c>
      <c r="DA6" s="33">
        <f t="shared" si="11"/>
        <v>82.4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0.16</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162060</v>
      </c>
      <c r="D7" s="35">
        <v>47</v>
      </c>
      <c r="E7" s="35">
        <v>17</v>
      </c>
      <c r="F7" s="35">
        <v>5</v>
      </c>
      <c r="G7" s="35">
        <v>0</v>
      </c>
      <c r="H7" s="35" t="s">
        <v>96</v>
      </c>
      <c r="I7" s="35" t="s">
        <v>97</v>
      </c>
      <c r="J7" s="35" t="s">
        <v>98</v>
      </c>
      <c r="K7" s="35" t="s">
        <v>99</v>
      </c>
      <c r="L7" s="35" t="s">
        <v>100</v>
      </c>
      <c r="M7" s="36" t="s">
        <v>101</v>
      </c>
      <c r="N7" s="36" t="s">
        <v>102</v>
      </c>
      <c r="O7" s="36">
        <v>10.92</v>
      </c>
      <c r="P7" s="36">
        <v>77.91</v>
      </c>
      <c r="Q7" s="36">
        <v>3520</v>
      </c>
      <c r="R7" s="36">
        <v>33681</v>
      </c>
      <c r="S7" s="36">
        <v>54.63</v>
      </c>
      <c r="T7" s="36">
        <v>616.53</v>
      </c>
      <c r="U7" s="36">
        <v>3664</v>
      </c>
      <c r="V7" s="36">
        <v>1.31</v>
      </c>
      <c r="W7" s="36">
        <v>2796.95</v>
      </c>
      <c r="X7" s="36">
        <v>69.45</v>
      </c>
      <c r="Y7" s="36">
        <v>70.95</v>
      </c>
      <c r="Z7" s="36">
        <v>70.48</v>
      </c>
      <c r="AA7" s="36">
        <v>71.81</v>
      </c>
      <c r="AB7" s="36">
        <v>68.42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1175.19</v>
      </c>
      <c r="BF7" s="36">
        <v>996.61</v>
      </c>
      <c r="BG7" s="36">
        <v>908.28</v>
      </c>
      <c r="BH7" s="36">
        <v>931.33</v>
      </c>
      <c r="BI7" s="36">
        <v>865.69</v>
      </c>
      <c r="BJ7" s="36">
        <v>1267.26</v>
      </c>
      <c r="BK7" s="36">
        <v>1239.2</v>
      </c>
      <c r="BL7" s="36">
        <v>1197.82</v>
      </c>
      <c r="BM7" s="36">
        <v>1126.77</v>
      </c>
      <c r="BN7" s="36">
        <v>1044.8</v>
      </c>
      <c r="BO7" s="36">
        <v>992.47</v>
      </c>
      <c r="BP7" s="36">
        <v>75.790000000000006</v>
      </c>
      <c r="BQ7" s="36">
        <v>73.010000000000005</v>
      </c>
      <c r="BR7" s="36">
        <v>80.75</v>
      </c>
      <c r="BS7" s="36">
        <v>88.61</v>
      </c>
      <c r="BT7" s="36">
        <v>79.56</v>
      </c>
      <c r="BU7" s="36">
        <v>53.42</v>
      </c>
      <c r="BV7" s="36">
        <v>51.56</v>
      </c>
      <c r="BW7" s="36">
        <v>51.03</v>
      </c>
      <c r="BX7" s="36">
        <v>50.9</v>
      </c>
      <c r="BY7" s="36">
        <v>50.82</v>
      </c>
      <c r="BZ7" s="36">
        <v>51.49</v>
      </c>
      <c r="CA7" s="36">
        <v>228.34</v>
      </c>
      <c r="CB7" s="36">
        <v>235.63</v>
      </c>
      <c r="CC7" s="36">
        <v>226.05</v>
      </c>
      <c r="CD7" s="36">
        <v>208.36</v>
      </c>
      <c r="CE7" s="36">
        <v>236.18</v>
      </c>
      <c r="CF7" s="36">
        <v>269.12</v>
      </c>
      <c r="CG7" s="36">
        <v>283.26</v>
      </c>
      <c r="CH7" s="36">
        <v>289.60000000000002</v>
      </c>
      <c r="CI7" s="36">
        <v>293.27</v>
      </c>
      <c r="CJ7" s="36">
        <v>300.52</v>
      </c>
      <c r="CK7" s="36">
        <v>295.10000000000002</v>
      </c>
      <c r="CL7" s="36">
        <v>70.7</v>
      </c>
      <c r="CM7" s="36">
        <v>75.36</v>
      </c>
      <c r="CN7" s="36">
        <v>73.47</v>
      </c>
      <c r="CO7" s="36">
        <v>69.53</v>
      </c>
      <c r="CP7" s="36">
        <v>71.569999999999993</v>
      </c>
      <c r="CQ7" s="36">
        <v>54.23</v>
      </c>
      <c r="CR7" s="36">
        <v>55.2</v>
      </c>
      <c r="CS7" s="36">
        <v>54.74</v>
      </c>
      <c r="CT7" s="36">
        <v>53.78</v>
      </c>
      <c r="CU7" s="36">
        <v>53.24</v>
      </c>
      <c r="CV7" s="36">
        <v>53.32</v>
      </c>
      <c r="CW7" s="36">
        <v>76.52</v>
      </c>
      <c r="CX7" s="36">
        <v>78.040000000000006</v>
      </c>
      <c r="CY7" s="36">
        <v>80.150000000000006</v>
      </c>
      <c r="CZ7" s="36">
        <v>81.53</v>
      </c>
      <c r="DA7" s="36">
        <v>82.4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0.16</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SUIDO03</cp:lastModifiedBy>
  <dcterms:created xsi:type="dcterms:W3CDTF">2016-02-03T09:12:37Z</dcterms:created>
  <dcterms:modified xsi:type="dcterms:W3CDTF">2016-02-15T05:51:08Z</dcterms:modified>
  <cp:category/>
</cp:coreProperties>
</file>