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8小矢部市\"/>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Z10" i="4" s="1"/>
  <c r="O6" i="5"/>
  <c r="N6" i="5"/>
  <c r="J10" i="4" s="1"/>
  <c r="M6" i="5"/>
  <c r="B10" i="4" s="1"/>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<sst xmlns="http://schemas.openxmlformats.org/spreadsheetml/2006/main" count="217" uniqueCount="107">
  <si>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</si>
  <si>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</si>
  <si>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</si>
  <si>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</si>
  <si>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</si>
  <si>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</si>
  <si>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</si>
  <si>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</si>
  <si>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</si>
  <si>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</si>
  <si>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</si>
  <si>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</si>
  <si>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</si>
  <si>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</si>
  <si>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</si>
  <si>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</si>
  <si>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</si>
  <si>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</si>
  <si>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</si>
  <si>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</si>
  <si>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</si>
  <si>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</si>
  <si>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</si>
  <si>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</si>
  <si>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</si>
  <si>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</si>
  <si>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</si>
  <si>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</si>
  <si>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</si>
  <si>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</si>
  <si>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</si>
  <si>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</si>
  <si>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</si>
  <si>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</si>
  <si>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</si>
  <si>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</si>
  <si>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</si>
  <si>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</si>
  <si>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</si>
  <si>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</si>
  <si>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</si>
  <si>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</si>
  <si>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</si>
  <si>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</si>
  <si>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</si>
  <si>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</si>
  <si>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</si>
  <si>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</si>
  <si>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</si>
  <si>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</si>
  <si>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</si>
  <si>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</si>
  <si>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</si>
  <si>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</si>
  <si>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</si>
  <si>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</si>
  <si>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</si>
  <si>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</si>
  <si>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</si>
  <si>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</si>
  <si>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</si>
  <si>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</si>
  <si>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</si>
  <si>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</si>
  <si>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</si>
  <si>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</si>
  <si>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</si>
  <si>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</si>
  <si>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</si>
  <si>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</si>
  <si>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</si>
  <si>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</si>
  <si>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</si>
  <si>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</si>
  <si>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</si>
  <si>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</si>
  <si>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</si>
  <si>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</si>
  <si>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</si>
  <si>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</si>
  <si>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</si>
  <si>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</si>
  <si>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</si>
  <si>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</si>
  <si>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</si>
  <si>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</si>
  <si>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</si>
  <si>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</si>
  <si>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</si>
  <si>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</si>
  <si>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</si>
  <si>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</si>
  <si>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</si>
  <si>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小矢部市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</si>
  <si>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</si>
  <si>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</si>
  <si>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</si>
  <si>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</si>
  <si>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</si>
  <si>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</si>
  <si>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</si>
  <si>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</si>
  <si>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</si>
  <si>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</si>
  <si>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24年度まで、漏水対策を中心に漏水個所の多い地域の管路更新を行ってきた。平成25年度以降は配水池整備(平成28年度完工)により老朽管更新率が鈍化しているが、平成29年度以降は長期計画に基づいて管路更新を行う。</t>
    <phoneticPr fontId="4"/>
  </si>
  <si>
    <t xml:space="preserve">・当市は、給水原価が高いことから一般会計繰入によって収支のバランスを保ってきた。今後の管路更新事業の進捗は、そのまま給水原価に反映されるため、現状の料金水準の維持は難しくなる。
・近年、給水人口などの減少により給水収益が減少しており、水道経営は逼迫している。大きな視点に立って経営改善に取り組んでいく必要がある。
</t>
    <phoneticPr fontId="4"/>
  </si>
  <si>
    <t xml:space="preserve">・近年、給水収益の減少が続く中、配水池整備及び管路更新により企業債残高は上昇しており、企業債発行の抑制に留意する。
・有収水量が少ない一方で、受水費や修繕費などが多額であることから給水原価が割高となっており、料金で経費回収ができていない。今後は、更に業務の効率化や外部委託化を進めることでコスト抑制に努めていく。
・施設利用率が下降しているが、給水人口と一人当たり給水需要量の減少によるものである。現在進めている津沢南部地区や芹川地区での給水エリア拡張事業や大型商業施設が平成27年７月に開業したことから施設利用率の向上が見込める。
</t>
    <rPh sb="108" eb="110">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</si>
</sst>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0.72</c:v>
                </c:pt>
                <c:pt idx="1">
                  <c:v>1</c:v>
                </c:pt>
                <c:pt idx="2">
                  <c:v>1.67</c:v>
                </c:pt>
                <c:pt idx="3">
                  <c:v>0.72</c:v>
                </c:pt>
                <c:pt idx="4">
                  <c:v>0.56000000000000005</c:v>
                </c:pt>
              </c:numCache>
            </c:numRef>
          </c:val>
        </c:ser>
        <c:dLbls>
          <c:showLegendKey val="0"/>
          <c:showVal val="0"/>
          <c:showCatName val="0"/>
          <c:showSerName val="0"/>
          <c:showPercent val="0"/>
          <c:showBubbleSize val="0"/>
        </c:dLbls>
        <c:gapWidth val="150"/>
        <c:axId val="220532416"/>
        <c:axId val="29526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220532416"/>
        <c:axId val="295262704"/>
      </c:lineChart>
      <c:dateAx>
        <c:axId val="220532416"/>
        <c:scaling>
          <c:orientation val="minMax"/>
        </c:scaling>
        <c:delete val="1"/>
        <c:axPos val="b"/>
        <c:numFmt formatCode="ge" sourceLinked="1"/>
        <c:majorTickMark val="none"/>
        <c:minorTickMark val="none"/>
        <c:tickLblPos val="none"/>
        <c:crossAx val="295262704"/>
        <c:crosses val="autoZero"/>
        <c:auto val="1"/>
        <c:lblOffset val="100"/>
        <c:baseTimeUnit val="years"/>
      </c:dateAx>
      <c:valAx>
        <c:axId val="29526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58.95</c:v>
                </c:pt>
                <c:pt idx="1">
                  <c:v>55.36</c:v>
                </c:pt>
                <c:pt idx="2">
                  <c:v>53.02</c:v>
                </c:pt>
                <c:pt idx="3">
                  <c:v>49.27</c:v>
                </c:pt>
                <c:pt idx="4">
                  <c:v>48.9</c:v>
                </c:pt>
              </c:numCache>
            </c:numRef>
          </c:val>
        </c:ser>
        <c:dLbls>
          <c:showLegendKey val="0"/>
          <c:showVal val="0"/>
          <c:showCatName val="0"/>
          <c:showSerName val="0"/>
          <c:showPercent val="0"/>
          <c:showBubbleSize val="0"/>
        </c:dLbls>
        <c:gapWidth val="150"/>
        <c:axId val="295504888"/>
        <c:axId val="29550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95504888"/>
        <c:axId val="295507240"/>
      </c:lineChart>
      <c:dateAx>
        <c:axId val="295504888"/>
        <c:scaling>
          <c:orientation val="minMax"/>
        </c:scaling>
        <c:delete val="1"/>
        <c:axPos val="b"/>
        <c:numFmt formatCode="ge" sourceLinked="1"/>
        <c:majorTickMark val="none"/>
        <c:minorTickMark val="none"/>
        <c:tickLblPos val="none"/>
        <c:crossAx val="295507240"/>
        <c:crosses val="autoZero"/>
        <c:auto val="1"/>
        <c:lblOffset val="100"/>
        <c:baseTimeUnit val="years"/>
      </c:dateAx>
      <c:valAx>
        <c:axId val="29550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0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75.78</c:v>
                </c:pt>
                <c:pt idx="1">
                  <c:v>79.39</c:v>
                </c:pt>
                <c:pt idx="2">
                  <c:v>82.17</c:v>
                </c:pt>
                <c:pt idx="3">
                  <c:v>87.35</c:v>
                </c:pt>
                <c:pt idx="4">
                  <c:v>87.68</c:v>
                </c:pt>
              </c:numCache>
            </c:numRef>
          </c:val>
        </c:ser>
        <c:dLbls>
          <c:showLegendKey val="0"/>
          <c:showVal val="0"/>
          <c:showCatName val="0"/>
          <c:showSerName val="0"/>
          <c:showPercent val="0"/>
          <c:showBubbleSize val="0"/>
        </c:dLbls>
        <c:gapWidth val="150"/>
        <c:axId val="295501752"/>
        <c:axId val="29550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95501752"/>
        <c:axId val="295504496"/>
      </c:lineChart>
      <c:dateAx>
        <c:axId val="295501752"/>
        <c:scaling>
          <c:orientation val="minMax"/>
        </c:scaling>
        <c:delete val="1"/>
        <c:axPos val="b"/>
        <c:numFmt formatCode="ge" sourceLinked="1"/>
        <c:majorTickMark val="none"/>
        <c:minorTickMark val="none"/>
        <c:tickLblPos val="none"/>
        <c:crossAx val="295504496"/>
        <c:crosses val="autoZero"/>
        <c:auto val="1"/>
        <c:lblOffset val="100"/>
        <c:baseTimeUnit val="years"/>
      </c:dateAx>
      <c:valAx>
        <c:axId val="29550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0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108.16</c:v>
                </c:pt>
                <c:pt idx="1">
                  <c:v>102.99</c:v>
                </c:pt>
                <c:pt idx="2">
                  <c:v>100.84</c:v>
                </c:pt>
                <c:pt idx="3">
                  <c:v>102.64</c:v>
                </c:pt>
                <c:pt idx="4">
                  <c:v>116.94</c:v>
                </c:pt>
              </c:numCache>
            </c:numRef>
          </c:val>
        </c:ser>
        <c:dLbls>
          <c:showLegendKey val="0"/>
          <c:showVal val="0"/>
          <c:showCatName val="0"/>
          <c:showSerName val="0"/>
          <c:showPercent val="0"/>
          <c:showBubbleSize val="0"/>
        </c:dLbls>
        <c:gapWidth val="150"/>
        <c:axId val="295261136"/>
        <c:axId val="2952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295261136"/>
        <c:axId val="295263488"/>
      </c:lineChart>
      <c:dateAx>
        <c:axId val="295261136"/>
        <c:scaling>
          <c:orientation val="minMax"/>
        </c:scaling>
        <c:delete val="1"/>
        <c:axPos val="b"/>
        <c:numFmt formatCode="ge" sourceLinked="1"/>
        <c:majorTickMark val="none"/>
        <c:minorTickMark val="none"/>
        <c:tickLblPos val="none"/>
        <c:crossAx val="295263488"/>
        <c:crosses val="autoZero"/>
        <c:auto val="1"/>
        <c:lblOffset val="100"/>
        <c:baseTimeUnit val="years"/>
      </c:dateAx>
      <c:valAx>
        <c:axId val="29526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26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42.67</c:v>
                </c:pt>
                <c:pt idx="1">
                  <c:v>43.19</c:v>
                </c:pt>
                <c:pt idx="2">
                  <c:v>43.72</c:v>
                </c:pt>
                <c:pt idx="3">
                  <c:v>44</c:v>
                </c:pt>
                <c:pt idx="4">
                  <c:v>47.43</c:v>
                </c:pt>
              </c:numCache>
            </c:numRef>
          </c:val>
        </c:ser>
        <c:dLbls>
          <c:showLegendKey val="0"/>
          <c:showVal val="0"/>
          <c:showCatName val="0"/>
          <c:showSerName val="0"/>
          <c:showPercent val="0"/>
          <c:showBubbleSize val="0"/>
        </c:dLbls>
        <c:gapWidth val="150"/>
        <c:axId val="295261528"/>
        <c:axId val="2952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95261528"/>
        <c:axId val="295261920"/>
      </c:lineChart>
      <c:dateAx>
        <c:axId val="295261528"/>
        <c:scaling>
          <c:orientation val="minMax"/>
        </c:scaling>
        <c:delete val="1"/>
        <c:axPos val="b"/>
        <c:numFmt formatCode="ge" sourceLinked="1"/>
        <c:majorTickMark val="none"/>
        <c:minorTickMark val="none"/>
        <c:tickLblPos val="none"/>
        <c:crossAx val="295261920"/>
        <c:crosses val="autoZero"/>
        <c:auto val="1"/>
        <c:lblOffset val="100"/>
        <c:baseTimeUnit val="years"/>
      </c:dateAx>
      <c:valAx>
        <c:axId val="2952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26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0.54</c:v>
                </c:pt>
                <c:pt idx="1">
                  <c:v>0.53</c:v>
                </c:pt>
                <c:pt idx="2">
                  <c:v>1.03</c:v>
                </c:pt>
                <c:pt idx="3">
                  <c:v>2.88</c:v>
                </c:pt>
                <c:pt idx="4">
                  <c:v>9.75</c:v>
                </c:pt>
              </c:numCache>
            </c:numRef>
          </c:val>
        </c:ser>
        <c:dLbls>
          <c:showLegendKey val="0"/>
          <c:showVal val="0"/>
          <c:showCatName val="0"/>
          <c:showSerName val="0"/>
          <c:showPercent val="0"/>
          <c:showBubbleSize val="0"/>
        </c:dLbls>
        <c:gapWidth val="150"/>
        <c:axId val="295648056"/>
        <c:axId val="29564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95648056"/>
        <c:axId val="295645704"/>
      </c:lineChart>
      <c:dateAx>
        <c:axId val="295648056"/>
        <c:scaling>
          <c:orientation val="minMax"/>
        </c:scaling>
        <c:delete val="1"/>
        <c:axPos val="b"/>
        <c:numFmt formatCode="ge" sourceLinked="1"/>
        <c:majorTickMark val="none"/>
        <c:minorTickMark val="none"/>
        <c:tickLblPos val="none"/>
        <c:crossAx val="295645704"/>
        <c:crosses val="autoZero"/>
        <c:auto val="1"/>
        <c:lblOffset val="100"/>
        <c:baseTimeUnit val="years"/>
      </c:dateAx>
      <c:valAx>
        <c:axId val="29564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4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643352"/>
        <c:axId val="2956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95643352"/>
        <c:axId val="295648448"/>
      </c:lineChart>
      <c:dateAx>
        <c:axId val="295643352"/>
        <c:scaling>
          <c:orientation val="minMax"/>
        </c:scaling>
        <c:delete val="1"/>
        <c:axPos val="b"/>
        <c:numFmt formatCode="ge" sourceLinked="1"/>
        <c:majorTickMark val="none"/>
        <c:minorTickMark val="none"/>
        <c:tickLblPos val="none"/>
        <c:crossAx val="295648448"/>
        <c:crosses val="autoZero"/>
        <c:auto val="1"/>
        <c:lblOffset val="100"/>
        <c:baseTimeUnit val="years"/>
      </c:dateAx>
      <c:valAx>
        <c:axId val="29564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64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887.88</c:v>
                </c:pt>
                <c:pt idx="1">
                  <c:v>523.91</c:v>
                </c:pt>
                <c:pt idx="2">
                  <c:v>813.91</c:v>
                </c:pt>
                <c:pt idx="3">
                  <c:v>610.96</c:v>
                </c:pt>
                <c:pt idx="4">
                  <c:v>234.29</c:v>
                </c:pt>
              </c:numCache>
            </c:numRef>
          </c:val>
        </c:ser>
        <c:dLbls>
          <c:showLegendKey val="0"/>
          <c:showVal val="0"/>
          <c:showCatName val="0"/>
          <c:showSerName val="0"/>
          <c:showPercent val="0"/>
          <c:showBubbleSize val="0"/>
        </c:dLbls>
        <c:gapWidth val="150"/>
        <c:axId val="295644528"/>
        <c:axId val="29564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95644528"/>
        <c:axId val="295648840"/>
      </c:lineChart>
      <c:dateAx>
        <c:axId val="295644528"/>
        <c:scaling>
          <c:orientation val="minMax"/>
        </c:scaling>
        <c:delete val="1"/>
        <c:axPos val="b"/>
        <c:numFmt formatCode="ge" sourceLinked="1"/>
        <c:majorTickMark val="none"/>
        <c:minorTickMark val="none"/>
        <c:tickLblPos val="none"/>
        <c:crossAx val="295648840"/>
        <c:crosses val="autoZero"/>
        <c:auto val="1"/>
        <c:lblOffset val="100"/>
        <c:baseTimeUnit val="years"/>
      </c:dateAx>
      <c:valAx>
        <c:axId val="295648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64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383.9</c:v>
                </c:pt>
                <c:pt idx="1">
                  <c:v>394.32</c:v>
                </c:pt>
                <c:pt idx="2">
                  <c:v>396.42</c:v>
                </c:pt>
                <c:pt idx="3">
                  <c:v>416.39</c:v>
                </c:pt>
                <c:pt idx="4">
                  <c:v>428.71</c:v>
                </c:pt>
              </c:numCache>
            </c:numRef>
          </c:val>
        </c:ser>
        <c:dLbls>
          <c:showLegendKey val="0"/>
          <c:showVal val="0"/>
          <c:showCatName val="0"/>
          <c:showSerName val="0"/>
          <c:showPercent val="0"/>
          <c:showBubbleSize val="0"/>
        </c:dLbls>
        <c:gapWidth val="150"/>
        <c:axId val="295642568"/>
        <c:axId val="29564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95642568"/>
        <c:axId val="295646096"/>
      </c:lineChart>
      <c:dateAx>
        <c:axId val="295642568"/>
        <c:scaling>
          <c:orientation val="minMax"/>
        </c:scaling>
        <c:delete val="1"/>
        <c:axPos val="b"/>
        <c:numFmt formatCode="ge" sourceLinked="1"/>
        <c:majorTickMark val="none"/>
        <c:minorTickMark val="none"/>
        <c:tickLblPos val="none"/>
        <c:crossAx val="295646096"/>
        <c:crosses val="autoZero"/>
        <c:auto val="1"/>
        <c:lblOffset val="100"/>
        <c:baseTimeUnit val="years"/>
      </c:dateAx>
      <c:valAx>
        <c:axId val="29564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64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89.42</c:v>
                </c:pt>
                <c:pt idx="1">
                  <c:v>84.07</c:v>
                </c:pt>
                <c:pt idx="2">
                  <c:v>82.17</c:v>
                </c:pt>
                <c:pt idx="3">
                  <c:v>82.66</c:v>
                </c:pt>
                <c:pt idx="4">
                  <c:v>95.12</c:v>
                </c:pt>
              </c:numCache>
            </c:numRef>
          </c:val>
        </c:ser>
        <c:dLbls>
          <c:showLegendKey val="0"/>
          <c:showVal val="0"/>
          <c:showCatName val="0"/>
          <c:showSerName val="0"/>
          <c:showPercent val="0"/>
          <c:showBubbleSize val="0"/>
        </c:dLbls>
        <c:gapWidth val="150"/>
        <c:axId val="295645312"/>
        <c:axId val="29564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95645312"/>
        <c:axId val="295647272"/>
      </c:lineChart>
      <c:dateAx>
        <c:axId val="295645312"/>
        <c:scaling>
          <c:orientation val="minMax"/>
        </c:scaling>
        <c:delete val="1"/>
        <c:axPos val="b"/>
        <c:numFmt formatCode="ge" sourceLinked="1"/>
        <c:majorTickMark val="none"/>
        <c:minorTickMark val="none"/>
        <c:tickLblPos val="none"/>
        <c:crossAx val="295647272"/>
        <c:crosses val="autoZero"/>
        <c:auto val="1"/>
        <c:lblOffset val="100"/>
        <c:baseTimeUnit val="years"/>
      </c:dateAx>
      <c:valAx>
        <c:axId val="29564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250.11</c:v>
                </c:pt>
                <c:pt idx="1">
                  <c:v>260.99</c:v>
                </c:pt>
                <c:pt idx="2">
                  <c:v>267.10000000000002</c:v>
                </c:pt>
                <c:pt idx="3">
                  <c:v>266.35000000000002</c:v>
                </c:pt>
                <c:pt idx="4">
                  <c:v>227.18</c:v>
                </c:pt>
              </c:numCache>
            </c:numRef>
          </c:val>
        </c:ser>
        <c:dLbls>
          <c:showLegendKey val="0"/>
          <c:showVal val="0"/>
          <c:showCatName val="0"/>
          <c:showSerName val="0"/>
          <c:showPercent val="0"/>
          <c:showBubbleSize val="0"/>
        </c:dLbls>
        <c:gapWidth val="150"/>
        <c:axId val="295507632"/>
        <c:axId val="29550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95507632"/>
        <c:axId val="295508808"/>
      </c:lineChart>
      <c:dateAx>
        <c:axId val="295507632"/>
        <c:scaling>
          <c:orientation val="minMax"/>
        </c:scaling>
        <c:delete val="1"/>
        <c:axPos val="b"/>
        <c:numFmt formatCode="ge" sourceLinked="1"/>
        <c:majorTickMark val="none"/>
        <c:minorTickMark val="none"/>
        <c:tickLblPos val="none"/>
        <c:crossAx val="295508808"/>
        <c:crosses val="autoZero"/>
        <c:auto val="1"/>
        <c:lblOffset val="100"/>
        <c:baseTimeUnit val="years"/>
      </c:dateAx>
      <c:valAx>
        <c:axId val="29550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0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小矢部市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31303</v>
      </c>
      <c r="AJ8" s="75"/>
      <c r="AK8" s="75"/>
      <c r="AL8" s="75"/>
      <c r="AM8" s="75"/>
      <c r="AN8" s="75"/>
      <c r="AO8" s="75"/>
      <c r="AP8" s="76"/>
      <c r="AQ8" s="57">
        <f>データ!R6</f>
        <v>134.07</v>
      </c>
      <c r="AR8" s="57"/>
      <c r="AS8" s="57"/>
      <c r="AT8" s="57"/>
      <c r="AU8" s="57"/>
      <c r="AV8" s="57"/>
      <c r="AW8" s="57"/>
      <c r="AX8" s="57"/>
      <c r="AY8" s="57">
        <f>データ!S6</f>
        <v>233.48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63.27</v>
      </c>
      <c r="K10" s="57"/>
      <c r="L10" s="57"/>
      <c r="M10" s="57"/>
      <c r="N10" s="57"/>
      <c r="O10" s="57"/>
      <c r="P10" s="57"/>
      <c r="Q10" s="57"/>
      <c r="R10" s="57">
        <f>データ!O6</f>
        <v>62.69</v>
      </c>
      <c r="S10" s="57"/>
      <c r="T10" s="57"/>
      <c r="U10" s="57"/>
      <c r="V10" s="57"/>
      <c r="W10" s="57"/>
      <c r="X10" s="57"/>
      <c r="Y10" s="57"/>
      <c r="Z10" s="65">
        <f>データ!P6</f>
        <v>3715</v>
      </c>
      <c r="AA10" s="65"/>
      <c r="AB10" s="65"/>
      <c r="AC10" s="65"/>
      <c r="AD10" s="65"/>
      <c r="AE10" s="65"/>
      <c r="AF10" s="65"/>
      <c r="AG10" s="65"/>
      <c r="AH10" s="2"/>
      <c r="AI10" s="65">
        <f>データ!T6</f>
        <v>19571</v>
      </c>
      <c r="AJ10" s="65"/>
      <c r="AK10" s="65"/>
      <c r="AL10" s="65"/>
      <c r="AM10" s="65"/>
      <c r="AN10" s="65"/>
      <c r="AO10" s="65"/>
      <c r="AP10" s="65"/>
      <c r="AQ10" s="57">
        <f>データ!U6</f>
        <v>84.15</v>
      </c>
      <c r="AR10" s="57"/>
      <c r="AS10" s="57"/>
      <c r="AT10" s="57"/>
      <c r="AU10" s="57"/>
      <c r="AV10" s="57"/>
      <c r="AW10" s="57"/>
      <c r="AX10" s="57"/>
      <c r="AY10" s="57">
        <f>データ!V6</f>
        <v>232.57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162094</v>
      </c>
      <c r="D6" s="31">
        <f t="shared" si="3"/>
        <v>46</v>
      </c>
      <c r="E6" s="31">
        <f t="shared" si="3"/>
        <v>1</v>
      </c>
      <c r="F6" s="31">
        <f t="shared" si="3"/>
        <v>0</v>
      </c>
      <c r="G6" s="31">
        <f t="shared" si="3"/>
        <v>1</v>
      </c>
      <c r="H6" s="31" t="str">
        <f t="shared" si="3"/>
        <v>富山県　小矢部市</v>
      </c>
      <c r="I6" s="31" t="str">
        <f t="shared" si="3"/>
        <v>法適用</v>
      </c>
      <c r="J6" s="31" t="str">
        <f t="shared" si="3"/>
        <v>水道事業</v>
      </c>
      <c r="K6" s="31" t="str">
        <f t="shared" si="3"/>
        <v>末端給水事業</v>
      </c>
      <c r="L6" s="31" t="str">
        <f t="shared" si="3"/>
        <v>A6</v>
      </c>
      <c r="M6" s="32" t="str">
        <f t="shared" si="3"/>
        <v>-</v>
      </c>
      <c r="N6" s="32">
        <f t="shared" si="3"/>
        <v>63.27</v>
      </c>
      <c r="O6" s="32">
        <f t="shared" si="3"/>
        <v>62.69</v>
      </c>
      <c r="P6" s="32">
        <f t="shared" si="3"/>
        <v>3715</v>
      </c>
      <c r="Q6" s="32">
        <f t="shared" si="3"/>
        <v>31303</v>
      </c>
      <c r="R6" s="32">
        <f t="shared" si="3"/>
        <v>134.07</v>
      </c>
      <c r="S6" s="32">
        <f t="shared" si="3"/>
        <v>233.48</v>
      </c>
      <c r="T6" s="32">
        <f t="shared" si="3"/>
        <v>19571</v>
      </c>
      <c r="U6" s="32">
        <f t="shared" si="3"/>
        <v>84.15</v>
      </c>
      <c r="V6" s="32">
        <f t="shared" si="3"/>
        <v>232.57</v>
      </c>
      <c r="W6" s="33">
        <f>IF(W7="",NA(),W7)</f>
        <v>108.16</v>
      </c>
      <c r="X6" s="33">
        <f t="shared" ref="X6:AF6" si="4">IF(X7="",NA(),X7)</f>
        <v>102.99</v>
      </c>
      <c r="Y6" s="33">
        <f t="shared" si="4"/>
        <v>100.84</v>
      </c>
      <c r="Z6" s="33">
        <f t="shared" si="4"/>
        <v>102.64</v>
      </c>
      <c r="AA6" s="33">
        <f t="shared" si="4"/>
        <v>116.94</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887.88</v>
      </c>
      <c r="AT6" s="33">
        <f t="shared" ref="AT6:BB6" si="6">IF(AT7="",NA(),AT7)</f>
        <v>523.91</v>
      </c>
      <c r="AU6" s="33">
        <f t="shared" si="6"/>
        <v>813.91</v>
      </c>
      <c r="AV6" s="33">
        <f t="shared" si="6"/>
        <v>610.96</v>
      </c>
      <c r="AW6" s="33">
        <f t="shared" si="6"/>
        <v>234.29</v>
      </c>
      <c r="AX6" s="33">
        <f t="shared" si="6"/>
        <v>969.16</v>
      </c>
      <c r="AY6" s="33">
        <f t="shared" si="6"/>
        <v>995.5</v>
      </c>
      <c r="AZ6" s="33">
        <f t="shared" si="6"/>
        <v>915.5</v>
      </c>
      <c r="BA6" s="33">
        <f t="shared" si="6"/>
        <v>963.24</v>
      </c>
      <c r="BB6" s="33">
        <f t="shared" si="6"/>
        <v>381.53</v>
      </c>
      <c r="BC6" s="32" t="str">
        <f>IF(BC7="","",IF(BC7="-","【-】","【"&amp;SUBSTITUTE(TEXT(BC7,"#,##0.00"),"-","△")&amp;"】"))</f>
        <v>【264.16】</v>
      </c>
      <c r="BD6" s="33">
        <f>IF(BD7="",NA(),BD7)</f>
        <v>383.9</v>
      </c>
      <c r="BE6" s="33">
        <f t="shared" ref="BE6:BM6" si="7">IF(BE7="",NA(),BE7)</f>
        <v>394.32</v>
      </c>
      <c r="BF6" s="33">
        <f t="shared" si="7"/>
        <v>396.42</v>
      </c>
      <c r="BG6" s="33">
        <f t="shared" si="7"/>
        <v>416.39</v>
      </c>
      <c r="BH6" s="33">
        <f t="shared" si="7"/>
        <v>428.71</v>
      </c>
      <c r="BI6" s="33">
        <f t="shared" si="7"/>
        <v>421.66</v>
      </c>
      <c r="BJ6" s="33">
        <f t="shared" si="7"/>
        <v>414.59</v>
      </c>
      <c r="BK6" s="33">
        <f t="shared" si="7"/>
        <v>404.78</v>
      </c>
      <c r="BL6" s="33">
        <f t="shared" si="7"/>
        <v>400.38</v>
      </c>
      <c r="BM6" s="33">
        <f t="shared" si="7"/>
        <v>393.27</v>
      </c>
      <c r="BN6" s="32" t="str">
        <f>IF(BN7="","",IF(BN7="-","【-】","【"&amp;SUBSTITUTE(TEXT(BN7,"#,##0.00"),"-","△")&amp;"】"))</f>
        <v>【283.72】</v>
      </c>
      <c r="BO6" s="33">
        <f>IF(BO7="",NA(),BO7)</f>
        <v>89.42</v>
      </c>
      <c r="BP6" s="33">
        <f t="shared" ref="BP6:BX6" si="8">IF(BP7="",NA(),BP7)</f>
        <v>84.07</v>
      </c>
      <c r="BQ6" s="33">
        <f t="shared" si="8"/>
        <v>82.17</v>
      </c>
      <c r="BR6" s="33">
        <f t="shared" si="8"/>
        <v>82.66</v>
      </c>
      <c r="BS6" s="33">
        <f t="shared" si="8"/>
        <v>95.12</v>
      </c>
      <c r="BT6" s="33">
        <f t="shared" si="8"/>
        <v>99.51</v>
      </c>
      <c r="BU6" s="33">
        <f t="shared" si="8"/>
        <v>97.71</v>
      </c>
      <c r="BV6" s="33">
        <f t="shared" si="8"/>
        <v>98.07</v>
      </c>
      <c r="BW6" s="33">
        <f t="shared" si="8"/>
        <v>96.56</v>
      </c>
      <c r="BX6" s="33">
        <f t="shared" si="8"/>
        <v>100.47</v>
      </c>
      <c r="BY6" s="32" t="str">
        <f>IF(BY7="","",IF(BY7="-","【-】","【"&amp;SUBSTITUTE(TEXT(BY7,"#,##0.00"),"-","△")&amp;"】"))</f>
        <v>【104.60】</v>
      </c>
      <c r="BZ6" s="33">
        <f>IF(BZ7="",NA(),BZ7)</f>
        <v>250.11</v>
      </c>
      <c r="CA6" s="33">
        <f t="shared" ref="CA6:CI6" si="9">IF(CA7="",NA(),CA7)</f>
        <v>260.99</v>
      </c>
      <c r="CB6" s="33">
        <f t="shared" si="9"/>
        <v>267.10000000000002</v>
      </c>
      <c r="CC6" s="33">
        <f t="shared" si="9"/>
        <v>266.35000000000002</v>
      </c>
      <c r="CD6" s="33">
        <f t="shared" si="9"/>
        <v>227.18</v>
      </c>
      <c r="CE6" s="33">
        <f t="shared" si="9"/>
        <v>171.34</v>
      </c>
      <c r="CF6" s="33">
        <f t="shared" si="9"/>
        <v>173.56</v>
      </c>
      <c r="CG6" s="33">
        <f t="shared" si="9"/>
        <v>172.26</v>
      </c>
      <c r="CH6" s="33">
        <f t="shared" si="9"/>
        <v>177.14</v>
      </c>
      <c r="CI6" s="33">
        <f t="shared" si="9"/>
        <v>169.82</v>
      </c>
      <c r="CJ6" s="32" t="str">
        <f>IF(CJ7="","",IF(CJ7="-","【-】","【"&amp;SUBSTITUTE(TEXT(CJ7,"#,##0.00"),"-","△")&amp;"】"))</f>
        <v>【164.21】</v>
      </c>
      <c r="CK6" s="33">
        <f>IF(CK7="",NA(),CK7)</f>
        <v>58.95</v>
      </c>
      <c r="CL6" s="33">
        <f t="shared" ref="CL6:CT6" si="10">IF(CL7="",NA(),CL7)</f>
        <v>55.36</v>
      </c>
      <c r="CM6" s="33">
        <f t="shared" si="10"/>
        <v>53.02</v>
      </c>
      <c r="CN6" s="33">
        <f t="shared" si="10"/>
        <v>49.27</v>
      </c>
      <c r="CO6" s="33">
        <f t="shared" si="10"/>
        <v>48.9</v>
      </c>
      <c r="CP6" s="33">
        <f t="shared" si="10"/>
        <v>56.8</v>
      </c>
      <c r="CQ6" s="33">
        <f t="shared" si="10"/>
        <v>55.84</v>
      </c>
      <c r="CR6" s="33">
        <f t="shared" si="10"/>
        <v>55.68</v>
      </c>
      <c r="CS6" s="33">
        <f t="shared" si="10"/>
        <v>55.64</v>
      </c>
      <c r="CT6" s="33">
        <f t="shared" si="10"/>
        <v>55.13</v>
      </c>
      <c r="CU6" s="32" t="str">
        <f>IF(CU7="","",IF(CU7="-","【-】","【"&amp;SUBSTITUTE(TEXT(CU7,"#,##0.00"),"-","△")&amp;"】"))</f>
        <v>【59.80】</v>
      </c>
      <c r="CV6" s="33">
        <f>IF(CV7="",NA(),CV7)</f>
        <v>75.78</v>
      </c>
      <c r="CW6" s="33">
        <f t="shared" ref="CW6:DE6" si="11">IF(CW7="",NA(),CW7)</f>
        <v>79.39</v>
      </c>
      <c r="CX6" s="33">
        <f t="shared" si="11"/>
        <v>82.17</v>
      </c>
      <c r="CY6" s="33">
        <f t="shared" si="11"/>
        <v>87.35</v>
      </c>
      <c r="CZ6" s="33">
        <f t="shared" si="11"/>
        <v>87.68</v>
      </c>
      <c r="DA6" s="33">
        <f t="shared" si="11"/>
        <v>83.67</v>
      </c>
      <c r="DB6" s="33">
        <f t="shared" si="11"/>
        <v>83.11</v>
      </c>
      <c r="DC6" s="33">
        <f t="shared" si="11"/>
        <v>83.18</v>
      </c>
      <c r="DD6" s="33">
        <f t="shared" si="11"/>
        <v>83.09</v>
      </c>
      <c r="DE6" s="33">
        <f t="shared" si="11"/>
        <v>83</v>
      </c>
      <c r="DF6" s="32" t="str">
        <f>IF(DF7="","",IF(DF7="-","【-】","【"&amp;SUBSTITUTE(TEXT(DF7,"#,##0.00"),"-","△")&amp;"】"))</f>
        <v>【89.78】</v>
      </c>
      <c r="DG6" s="33">
        <f>IF(DG7="",NA(),DG7)</f>
        <v>42.67</v>
      </c>
      <c r="DH6" s="33">
        <f t="shared" ref="DH6:DP6" si="12">IF(DH7="",NA(),DH7)</f>
        <v>43.19</v>
      </c>
      <c r="DI6" s="33">
        <f t="shared" si="12"/>
        <v>43.72</v>
      </c>
      <c r="DJ6" s="33">
        <f t="shared" si="12"/>
        <v>44</v>
      </c>
      <c r="DK6" s="33">
        <f t="shared" si="12"/>
        <v>47.43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0.54</v>
      </c>
      <c r="DS6" s="33">
        <f t="shared" ref="DS6:EA6" si="13">IF(DS7="",NA(),DS7)</f>
        <v>0.53</v>
      </c>
      <c r="DT6" s="33">
        <f t="shared" si="13"/>
        <v>1.03</v>
      </c>
      <c r="DU6" s="33">
        <f t="shared" si="13"/>
        <v>2.88</v>
      </c>
      <c r="DV6" s="33">
        <f t="shared" si="13"/>
        <v>9.75</v>
      </c>
      <c r="DW6" s="33">
        <f t="shared" si="13"/>
        <v>6.46</v>
      </c>
      <c r="DX6" s="33">
        <f t="shared" si="13"/>
        <v>6.63</v>
      </c>
      <c r="DY6" s="33">
        <f t="shared" si="13"/>
        <v>7.73</v>
      </c>
      <c r="DZ6" s="33">
        <f t="shared" si="13"/>
        <v>8.8699999999999992</v>
      </c>
      <c r="EA6" s="33">
        <f t="shared" si="13"/>
        <v>9.85</v>
      </c>
      <c r="EB6" s="32" t="str">
        <f>IF(EB7="","",IF(EB7="-","【-】","【"&amp;SUBSTITUTE(TEXT(EB7,"#,##0.00"),"-","△")&amp;"】"))</f>
        <v>【12.42】</v>
      </c>
      <c r="EC6" s="33">
        <f>IF(EC7="",NA(),EC7)</f>
        <v>0.72</v>
      </c>
      <c r="ED6" s="33">
        <f t="shared" ref="ED6:EL6" si="14">IF(ED7="",NA(),ED7)</f>
        <v>1</v>
      </c>
      <c r="EE6" s="33">
        <f t="shared" si="14"/>
        <v>1.67</v>
      </c>
      <c r="EF6" s="33">
        <f t="shared" si="14"/>
        <v>0.72</v>
      </c>
      <c r="EG6" s="33">
        <f t="shared" si="14"/>
        <v>0.56000000000000005</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162094</v>
      </c>
      <c r="D7" s="35">
        <v>46</v>
      </c>
      <c r="E7" s="35">
        <v>1</v>
      </c>
      <c r="F7" s="35">
        <v>0</v>
      </c>
      <c r="G7" s="35">
        <v>1</v>
      </c>
      <c r="H7" s="35" t="s">
        <v>93</v>
      </c>
      <c r="I7" s="35" t="s">
        <v>94</v>
      </c>
      <c r="J7" s="35" t="s">
        <v>95</v>
      </c>
      <c r="K7" s="35" t="s">
        <v>96</v>
      </c>
      <c r="L7" s="35" t="s">
        <v>97</v>
      </c>
      <c r="M7" s="36" t="s">
        <v>98</v>
      </c>
      <c r="N7" s="36">
        <v>63.27</v>
      </c>
      <c r="O7" s="36">
        <v>62.69</v>
      </c>
      <c r="P7" s="36">
        <v>3715</v>
      </c>
      <c r="Q7" s="36">
        <v>31303</v>
      </c>
      <c r="R7" s="36">
        <v>134.07</v>
      </c>
      <c r="S7" s="36">
        <v>233.48</v>
      </c>
      <c r="T7" s="36">
        <v>19571</v>
      </c>
      <c r="U7" s="36">
        <v>84.15</v>
      </c>
      <c r="V7" s="36">
        <v>232.57</v>
      </c>
      <c r="W7" s="36">
        <v>108.16</v>
      </c>
      <c r="X7" s="36">
        <v>102.99</v>
      </c>
      <c r="Y7" s="36">
        <v>100.84</v>
      </c>
      <c r="Z7" s="36">
        <v>102.64</v>
      </c>
      <c r="AA7" s="36">
        <v>116.94</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887.88</v>
      </c>
      <c r="AT7" s="36">
        <v>523.91</v>
      </c>
      <c r="AU7" s="36">
        <v>813.91</v>
      </c>
      <c r="AV7" s="36">
        <v>610.96</v>
      </c>
      <c r="AW7" s="36">
        <v>234.29</v>
      </c>
      <c r="AX7" s="36">
        <v>969.16</v>
      </c>
      <c r="AY7" s="36">
        <v>995.5</v>
      </c>
      <c r="AZ7" s="36">
        <v>915.5</v>
      </c>
      <c r="BA7" s="36">
        <v>963.24</v>
      </c>
      <c r="BB7" s="36">
        <v>381.53</v>
      </c>
      <c r="BC7" s="36">
        <v>264.16000000000003</v>
      </c>
      <c r="BD7" s="36">
        <v>383.9</v>
      </c>
      <c r="BE7" s="36">
        <v>394.32</v>
      </c>
      <c r="BF7" s="36">
        <v>396.42</v>
      </c>
      <c r="BG7" s="36">
        <v>416.39</v>
      </c>
      <c r="BH7" s="36">
        <v>428.71</v>
      </c>
      <c r="BI7" s="36">
        <v>421.66</v>
      </c>
      <c r="BJ7" s="36">
        <v>414.59</v>
      </c>
      <c r="BK7" s="36">
        <v>404.78</v>
      </c>
      <c r="BL7" s="36">
        <v>400.38</v>
      </c>
      <c r="BM7" s="36">
        <v>393.27</v>
      </c>
      <c r="BN7" s="36">
        <v>283.72000000000003</v>
      </c>
      <c r="BO7" s="36">
        <v>89.42</v>
      </c>
      <c r="BP7" s="36">
        <v>84.07</v>
      </c>
      <c r="BQ7" s="36">
        <v>82.17</v>
      </c>
      <c r="BR7" s="36">
        <v>82.66</v>
      </c>
      <c r="BS7" s="36">
        <v>95.12</v>
      </c>
      <c r="BT7" s="36">
        <v>99.51</v>
      </c>
      <c r="BU7" s="36">
        <v>97.71</v>
      </c>
      <c r="BV7" s="36">
        <v>98.07</v>
      </c>
      <c r="BW7" s="36">
        <v>96.56</v>
      </c>
      <c r="BX7" s="36">
        <v>100.47</v>
      </c>
      <c r="BY7" s="36">
        <v>104.6</v>
      </c>
      <c r="BZ7" s="36">
        <v>250.11</v>
      </c>
      <c r="CA7" s="36">
        <v>260.99</v>
      </c>
      <c r="CB7" s="36">
        <v>267.10000000000002</v>
      </c>
      <c r="CC7" s="36">
        <v>266.35000000000002</v>
      </c>
      <c r="CD7" s="36">
        <v>227.18</v>
      </c>
      <c r="CE7" s="36">
        <v>171.34</v>
      </c>
      <c r="CF7" s="36">
        <v>173.56</v>
      </c>
      <c r="CG7" s="36">
        <v>172.26</v>
      </c>
      <c r="CH7" s="36">
        <v>177.14</v>
      </c>
      <c r="CI7" s="36">
        <v>169.82</v>
      </c>
      <c r="CJ7" s="36">
        <v>164.21</v>
      </c>
      <c r="CK7" s="36">
        <v>58.95</v>
      </c>
      <c r="CL7" s="36">
        <v>55.36</v>
      </c>
      <c r="CM7" s="36">
        <v>53.02</v>
      </c>
      <c r="CN7" s="36">
        <v>49.27</v>
      </c>
      <c r="CO7" s="36">
        <v>48.9</v>
      </c>
      <c r="CP7" s="36">
        <v>56.8</v>
      </c>
      <c r="CQ7" s="36">
        <v>55.84</v>
      </c>
      <c r="CR7" s="36">
        <v>55.68</v>
      </c>
      <c r="CS7" s="36">
        <v>55.64</v>
      </c>
      <c r="CT7" s="36">
        <v>55.13</v>
      </c>
      <c r="CU7" s="36">
        <v>59.8</v>
      </c>
      <c r="CV7" s="36">
        <v>75.78</v>
      </c>
      <c r="CW7" s="36">
        <v>79.39</v>
      </c>
      <c r="CX7" s="36">
        <v>82.17</v>
      </c>
      <c r="CY7" s="36">
        <v>87.35</v>
      </c>
      <c r="CZ7" s="36">
        <v>87.68</v>
      </c>
      <c r="DA7" s="36">
        <v>83.67</v>
      </c>
      <c r="DB7" s="36">
        <v>83.11</v>
      </c>
      <c r="DC7" s="36">
        <v>83.18</v>
      </c>
      <c r="DD7" s="36">
        <v>83.09</v>
      </c>
      <c r="DE7" s="36">
        <v>83</v>
      </c>
      <c r="DF7" s="36">
        <v>89.78</v>
      </c>
      <c r="DG7" s="36">
        <v>42.67</v>
      </c>
      <c r="DH7" s="36">
        <v>43.19</v>
      </c>
      <c r="DI7" s="36">
        <v>43.72</v>
      </c>
      <c r="DJ7" s="36">
        <v>44</v>
      </c>
      <c r="DK7" s="36">
        <v>47.43</v>
      </c>
      <c r="DL7" s="36">
        <v>36.21</v>
      </c>
      <c r="DM7" s="36">
        <v>37.090000000000003</v>
      </c>
      <c r="DN7" s="36">
        <v>38.07</v>
      </c>
      <c r="DO7" s="36">
        <v>39.06</v>
      </c>
      <c r="DP7" s="36">
        <v>46.66</v>
      </c>
      <c r="DQ7" s="36">
        <v>46.31</v>
      </c>
      <c r="DR7" s="36">
        <v>0.54</v>
      </c>
      <c r="DS7" s="36">
        <v>0.53</v>
      </c>
      <c r="DT7" s="36">
        <v>1.03</v>
      </c>
      <c r="DU7" s="36">
        <v>2.88</v>
      </c>
      <c r="DV7" s="36">
        <v>9.75</v>
      </c>
      <c r="DW7" s="36">
        <v>6.46</v>
      </c>
      <c r="DX7" s="36">
        <v>6.63</v>
      </c>
      <c r="DY7" s="36">
        <v>7.73</v>
      </c>
      <c r="DZ7" s="36">
        <v>8.8699999999999992</v>
      </c>
      <c r="EA7" s="36">
        <v>9.85</v>
      </c>
      <c r="EB7" s="36">
        <v>12.42</v>
      </c>
      <c r="EC7" s="36">
        <v>0.72</v>
      </c>
      <c r="ED7" s="36">
        <v>1</v>
      </c>
      <c r="EE7" s="36">
        <v>1.67</v>
      </c>
      <c r="EF7" s="36">
        <v>0.72</v>
      </c>
      <c r="EG7" s="36">
        <v>0.56000000000000005</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2016-02-03T07:19:28Z</dcterms:created>
  <dcterms:modified xsi:type="dcterms:W3CDTF">2016-02-23T09:11:10Z</dcterms:modified>
</cp:coreProperties>
</file>