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AT8" i="4" s="1"/>
  <c r="R6" i="5"/>
  <c r="Q6" i="5"/>
  <c r="AD10" i="4" s="1"/>
  <c r="P6" i="5"/>
  <c r="O6" i="5"/>
  <c r="P10" i="4" s="1"/>
  <c r="N6" i="5"/>
  <c r="M6" i="5"/>
  <c r="B10" i="4" s="1"/>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W10" i="4"/>
  <c r="I10" i="4"/>
  <c r="BB8" i="4"/>
  <c r="AL8" i="4"/>
  <c r="I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<sst xmlns="http://schemas.openxmlformats.org/spreadsheetml/2006/main" count="225" uniqueCount="110">
  <si>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</si>
  <si>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</si>
  <si>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</si>
  <si>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</si>
  <si>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</si>
  <si>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</si>
  <si>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</si>
  <si>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</si>
  <si>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</si>
  <si>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</si>
  <si>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</si>
  <si>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</si>
  <si>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</si>
  <si>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</si>
  <si>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</si>
  <si>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</si>
  <si>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</si>
  <si>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</si>
  <si>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</si>
  <si>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</si>
  <si>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</si>
  <si>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</si>
  <si>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</si>
  <si>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</si>
  <si>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</si>
  <si>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</si>
  <si>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</si>
  <si>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</si>
  <si>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</si>
  <si>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</si>
  <si>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</si>
  <si>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</si>
  <si>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</si>
  <si>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</si>
  <si>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</si>
  <si>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</si>
  <si>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</si>
  <si>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</si>
  <si>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</si>
  <si>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</si>
  <si>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</si>
  <si>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</si>
  <si>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</si>
  <si>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</si>
  <si>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</si>
  <si>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</si>
  <si>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</si>
  <si>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</si>
  <si>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</si>
  <si>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</si>
  <si>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</si>
  <si>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</si>
  <si>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</si>
  <si>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</si>
  <si>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</si>
  <si>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</si>
  <si>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</si>
  <si>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</si>
  <si>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</si>
  <si>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</si>
  <si>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</si>
  <si>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</si>
  <si>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</si>
  <si>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</si>
  <si>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</si>
  <si>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</si>
  <si>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</si>
  <si>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</si>
  <si>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</si>
  <si>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</si>
  <si>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</si>
  <si>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</si>
  <si>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</si>
  <si>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</si>
  <si>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</si>
  <si>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</si>
  <si>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</si>
  <si>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</si>
  <si>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</si>
  <si>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</si>
  <si>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</si>
  <si>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</si>
  <si>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</si>
  <si>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</si>
  <si>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</si>
  <si>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</si>
  <si>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</si>
  <si>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</si>
  <si>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</si>
  <si>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</si>
  <si>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</si>
  <si>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</si>
  <si>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</si>
  <si>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</si>
  <si>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</si>
  <si>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</si>
  <si>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南砺市</t>
  </si>
  <si>
    <t>法適用</t>
  </si>
  <si>
    <t>下水道事業</t>
  </si>
  <si>
    <t>公共下水道</t>
  </si>
  <si>
    <t>Cd2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</si>
  <si>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</si>
  <si>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</si>
  <si>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</si>
  <si>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</si>
  <si>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</si>
  <si>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</si>
  <si>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Ⅰ．現状分析</t>
    </r>
    <r>
      <rPr>
        <sz val="11"/>
        <color theme="1"/>
        <rFont val="ＭＳ ゴシック"/>
        <family val="3"/>
        <charset val="128"/>
      </rPr>
      <t xml:space="preserve">
 １　下水道会計全体では、①114.99②0.00により単年度収支が黒字、累積欠損は発生していない。
③44.20④1,270.45⑤73.15より使用料収入とその他財源の収入バランスの検討が必要である。
 ２　有形固定資産減価償却率は①21.95であるが、
将来の管渠等の更新について検討が必要である。
Ⅱ．</t>
    </r>
    <r>
      <rPr>
        <b/>
        <sz val="11"/>
        <color theme="1"/>
        <rFont val="ＭＳ ゴシック"/>
        <family val="3"/>
        <charset val="128"/>
      </rPr>
      <t>経営改善に向けた方向性</t>
    </r>
    <r>
      <rPr>
        <sz val="11"/>
        <color theme="1"/>
        <rFont val="ＭＳ ゴシック"/>
        <family val="3"/>
        <charset val="128"/>
      </rPr>
      <t xml:space="preserve">
 将来の人口減少による使用料収入の減、施設及び管渠の老朽化等に伴う更新に備えた観点から、短・中期経営計画により料金改定による収入の増加、その他財源の確保を図る時期の検討が必要である。
</t>
    </r>
    <r>
      <rPr>
        <b/>
        <sz val="11"/>
        <color theme="1"/>
        <rFont val="ＭＳ ゴシック"/>
        <family val="3"/>
        <charset val="128"/>
      </rPr>
      <t>※経営分析表の前提条件</t>
    </r>
    <r>
      <rPr>
        <sz val="11"/>
        <color theme="1"/>
        <rFont val="ＭＳ ゴシック"/>
        <family val="3"/>
        <charset val="128"/>
      </rPr>
      <t xml:space="preserve">
・当市は決算統計区分の事業の会計・経営を一体とし、下水道使用料収入も一本化されている。
</t>
    </r>
    <rPh sb="2" eb="4">
      <t>ゲンジョウ</t>
    </rPh>
    <rPh sb="4" eb="6">
      <t>ブンセキ</t>
    </rPh>
    <rPh sb="35" eb="36">
      <t>タン</t>
    </rPh>
    <rPh sb="36" eb="38">
      <t>ネンド</t>
    </rPh>
    <rPh sb="38" eb="40">
      <t>シュウシ</t>
    </rPh>
    <rPh sb="41" eb="43">
      <t>クロジ</t>
    </rPh>
    <rPh sb="44" eb="46">
      <t>ルイセキ</t>
    </rPh>
    <rPh sb="46" eb="48">
      <t>ケッソン</t>
    </rPh>
    <rPh sb="49" eb="51">
      <t>ハッセイ</t>
    </rPh>
    <rPh sb="81" eb="84">
      <t>シヨウリョウ</t>
    </rPh>
    <rPh sb="84" eb="86">
      <t>シュウニュウ</t>
    </rPh>
    <rPh sb="89" eb="90">
      <t>タ</t>
    </rPh>
    <rPh sb="90" eb="92">
      <t>ザイゲン</t>
    </rPh>
    <rPh sb="93" eb="95">
      <t>シュウニュウ</t>
    </rPh>
    <rPh sb="100" eb="102">
      <t>ケントウ</t>
    </rPh>
    <rPh sb="103" eb="105">
      <t>ヒツヨウ</t>
    </rPh>
    <rPh sb="137" eb="139">
      <t>ショウライ</t>
    </rPh>
    <rPh sb="140" eb="141">
      <t>カン</t>
    </rPh>
    <rPh sb="142" eb="143">
      <t>トウ</t>
    </rPh>
    <rPh sb="144" eb="146">
      <t>コウシン</t>
    </rPh>
    <rPh sb="150" eb="152">
      <t>ケントウ</t>
    </rPh>
    <rPh sb="153" eb="155">
      <t>ヒツヨウ</t>
    </rPh>
    <rPh sb="163" eb="167">
      <t>ケイエイカイゼン</t>
    </rPh>
    <rPh sb="168" eb="169">
      <t>ム</t>
    </rPh>
    <rPh sb="171" eb="174">
      <t>ホウコウセイ</t>
    </rPh>
    <rPh sb="176" eb="178">
      <t>ショウライ</t>
    </rPh>
    <rPh sb="179" eb="181">
      <t>ジンコウ</t>
    </rPh>
    <rPh sb="181" eb="183">
      <t>ゲンショウ</t>
    </rPh>
    <rPh sb="186" eb="189">
      <t>シヨウリョウ</t>
    </rPh>
    <rPh sb="189" eb="191">
      <t>シュウニュウ</t>
    </rPh>
    <rPh sb="192" eb="193">
      <t>ゲン</t>
    </rPh>
    <rPh sb="194" eb="196">
      <t>シセツ</t>
    </rPh>
    <rPh sb="196" eb="197">
      <t>オヨ</t>
    </rPh>
    <rPh sb="198" eb="199">
      <t>カン</t>
    </rPh>
    <rPh sb="201" eb="204">
      <t>ロウキュウカ</t>
    </rPh>
    <rPh sb="204" eb="205">
      <t>トウ</t>
    </rPh>
    <rPh sb="206" eb="207">
      <t>トモナ</t>
    </rPh>
    <rPh sb="208" eb="210">
      <t>コウシン</t>
    </rPh>
    <rPh sb="211" eb="212">
      <t>ソナ</t>
    </rPh>
    <rPh sb="214" eb="216">
      <t>カンテン</t>
    </rPh>
    <rPh sb="219" eb="220">
      <t>タン</t>
    </rPh>
    <rPh sb="221" eb="223">
      <t>チュウキ</t>
    </rPh>
    <rPh sb="223" eb="225">
      <t>ケイエイ</t>
    </rPh>
    <rPh sb="225" eb="227">
      <t>ケイカク</t>
    </rPh>
    <rPh sb="230" eb="232">
      <t>リョウキン</t>
    </rPh>
    <rPh sb="232" eb="234">
      <t>カイテイ</t>
    </rPh>
    <rPh sb="237" eb="239">
      <t>シュウニュウ</t>
    </rPh>
    <rPh sb="240" eb="242">
      <t>ゾウカ</t>
    </rPh>
    <rPh sb="245" eb="246">
      <t>タ</t>
    </rPh>
    <rPh sb="246" eb="248">
      <t>ザイゲン</t>
    </rPh>
    <rPh sb="249" eb="251">
      <t>カクホ</t>
    </rPh>
    <rPh sb="252" eb="253">
      <t>ハカ</t>
    </rPh>
    <rPh sb="254" eb="256">
      <t>ジキ</t>
    </rPh>
    <rPh sb="257" eb="259">
      <t>ケントウ</t>
    </rPh>
    <rPh sb="260" eb="262">
      <t>ヒツヨウ</t>
    </rPh>
    <rPh sb="269" eb="271">
      <t>ケイエイ</t>
    </rPh>
    <rPh sb="271" eb="273">
      <t>ブンセキ</t>
    </rPh>
    <rPh sb="273" eb="274">
      <t>ヒョウ</t>
    </rPh>
    <rPh sb="275" eb="277">
      <t>ゼンテイ</t>
    </rPh>
    <rPh sb="277" eb="279">
      <t>ジョウケン</t>
    </rPh>
    <rPh sb="281" eb="283">
      <t>トウシ</t>
    </rPh>
    <rPh sb="284" eb="286">
      <t>ケッサン</t>
    </rPh>
    <rPh sb="286" eb="288">
      <t>トウケイ</t>
    </rPh>
    <rPh sb="288" eb="290">
      <t>クブン</t>
    </rPh>
    <rPh sb="291" eb="293">
      <t>ジギョウ</t>
    </rPh>
    <rPh sb="294" eb="296">
      <t>カイケイ</t>
    </rPh>
    <rPh sb="297" eb="299">
      <t>ケイエイ</t>
    </rPh>
    <rPh sb="300" eb="302">
      <t>イッタイ</t>
    </rPh>
    <rPh sb="305" eb="308">
      <t>ゲスイドウ</t>
    </rPh>
    <rPh sb="308" eb="311">
      <t>シヨウリョウ</t>
    </rPh>
    <rPh sb="311" eb="313">
      <t>シュウニュウ</t>
    </rPh>
    <rPh sb="314" eb="317">
      <t>イッポンカ</t>
    </rPh>
    <phoneticPr fontId="4"/>
  </si>
  <si>
    <r>
      <t>①経常収支比率について、類似団体と比較しても、一定の経常収益を計上している。
②累積欠損金比率について、H24年度から利益剰余金を計上して</t>
    </r>
    <r>
      <rPr>
        <sz val="11"/>
        <rFont val="ＭＳ ゴシック"/>
        <family val="3"/>
        <charset val="128"/>
      </rPr>
      <t>おり発生していない。</t>
    </r>
    <r>
      <rPr>
        <sz val="11"/>
        <color theme="1"/>
        <rFont val="ＭＳ ゴシック"/>
        <family val="3"/>
        <charset val="128"/>
      </rPr>
      <t xml:space="preserve">
　その要因は、平成22年度5月使用分より使用料の改定と一般会計からの繰入の見直しを組み合わせて行ったことによる経常収益の増によるものである。
 ※当市は、複数事業の会計・経理を一体として行っており、下水道会計全体数値は（①114.99）となり、累積欠損金は発生していない。（②0.00）
③流動比率について、H26年度数値は類似団体と比較して低い数値を示しているが、会計制度見直しにより、１年以内の支払企業債償還が流動負債に計上した影響である。短期的な債務に対する支払能力が課題である。
④企業債残高対事業規模比率について、類似団体と比較して低い値を示しているが、整備がほぼ完了しており、企業債償還額がピークを</t>
    </r>
    <r>
      <rPr>
        <sz val="11"/>
        <rFont val="ＭＳ ゴシック"/>
        <family val="3"/>
        <charset val="128"/>
      </rPr>
      <t>迎る。今後管渠等の長寿命化の検討により増加する可能性があるため、費用の平準化等による効率的な管理運営、投資・予算配分の適正化に努める。
⑤経費回収率については、類似平均値より高いが、100％をきっているため、今後汚水処理経費の見直しと使用料収入の確保に努める。
　</t>
    </r>
    <rPh sb="1" eb="3">
      <t>ケイジョウ</t>
    </rPh>
    <rPh sb="3" eb="5">
      <t>シュウシ</t>
    </rPh>
    <rPh sb="5" eb="7">
      <t>ヒリツ</t>
    </rPh>
    <rPh sb="12" eb="14">
      <t>ルイジ</t>
    </rPh>
    <rPh sb="14" eb="16">
      <t>ダンタイ</t>
    </rPh>
    <rPh sb="17" eb="19">
      <t>ヒカク</t>
    </rPh>
    <rPh sb="23" eb="25">
      <t>イッテイ</t>
    </rPh>
    <rPh sb="26" eb="28">
      <t>ケイジョウ</t>
    </rPh>
    <rPh sb="28" eb="30">
      <t>シュウエキ</t>
    </rPh>
    <rPh sb="31" eb="33">
      <t>ケイジョウ</t>
    </rPh>
    <rPh sb="40" eb="42">
      <t>ルイセキ</t>
    </rPh>
    <rPh sb="42" eb="44">
      <t>ケッソン</t>
    </rPh>
    <rPh sb="44" eb="45">
      <t>キン</t>
    </rPh>
    <rPh sb="45" eb="47">
      <t>ヒリツ</t>
    </rPh>
    <rPh sb="55" eb="57">
      <t>ネンド</t>
    </rPh>
    <rPh sb="59" eb="61">
      <t>リエキ</t>
    </rPh>
    <rPh sb="61" eb="64">
      <t>ジョウヨキン</t>
    </rPh>
    <rPh sb="65" eb="67">
      <t>ケイジョウ</t>
    </rPh>
    <rPh sb="71" eb="73">
      <t>ハッセイ</t>
    </rPh>
    <rPh sb="87" eb="89">
      <t>ヘイセイ</t>
    </rPh>
    <rPh sb="91" eb="93">
      <t>ネンド</t>
    </rPh>
    <rPh sb="94" eb="95">
      <t>ガツ</t>
    </rPh>
    <rPh sb="95" eb="97">
      <t>シヨウ</t>
    </rPh>
    <rPh sb="97" eb="98">
      <t>ブン</t>
    </rPh>
    <rPh sb="100" eb="103">
      <t>シヨウリョウ</t>
    </rPh>
    <rPh sb="104" eb="106">
      <t>カイテイ</t>
    </rPh>
    <rPh sb="107" eb="109">
      <t>イッパン</t>
    </rPh>
    <rPh sb="109" eb="111">
      <t>カイケイ</t>
    </rPh>
    <rPh sb="114" eb="116">
      <t>クリイレ</t>
    </rPh>
    <rPh sb="117" eb="119">
      <t>ミナオ</t>
    </rPh>
    <rPh sb="121" eb="122">
      <t>ク</t>
    </rPh>
    <rPh sb="123" eb="124">
      <t>ア</t>
    </rPh>
    <rPh sb="127" eb="128">
      <t>オコナ</t>
    </rPh>
    <rPh sb="135" eb="137">
      <t>ケイジョウ</t>
    </rPh>
    <rPh sb="137" eb="139">
      <t>シュウエキ</t>
    </rPh>
    <rPh sb="153" eb="155">
      <t>トウシ</t>
    </rPh>
    <rPh sb="157" eb="159">
      <t>フクスウ</t>
    </rPh>
    <rPh sb="159" eb="161">
      <t>ジギョウ</t>
    </rPh>
    <rPh sb="162" eb="164">
      <t>カイケイ</t>
    </rPh>
    <rPh sb="165" eb="167">
      <t>ケイリ</t>
    </rPh>
    <rPh sb="168" eb="170">
      <t>イッタイ</t>
    </rPh>
    <rPh sb="173" eb="174">
      <t>オコナ</t>
    </rPh>
    <rPh sb="202" eb="204">
      <t>ルイセキ</t>
    </rPh>
    <rPh sb="204" eb="207">
      <t>ケッソンキン</t>
    </rPh>
    <rPh sb="208" eb="210">
      <t>ハッセイ</t>
    </rPh>
    <rPh sb="228" eb="230">
      <t>ヒリツ</t>
    </rPh>
    <rPh sb="238" eb="240">
      <t>ネンド</t>
    </rPh>
    <rPh sb="240" eb="242">
      <t>スウチ</t>
    </rPh>
    <rPh sb="252" eb="253">
      <t>ヒク</t>
    </rPh>
    <rPh sb="254" eb="256">
      <t>スウチ</t>
    </rPh>
    <rPh sb="276" eb="277">
      <t>ネン</t>
    </rPh>
    <rPh sb="277" eb="279">
      <t>イナイ</t>
    </rPh>
    <rPh sb="280" eb="282">
      <t>シハラ</t>
    </rPh>
    <rPh sb="282" eb="284">
      <t>キギョウ</t>
    </rPh>
    <rPh sb="284" eb="285">
      <t>サイ</t>
    </rPh>
    <rPh sb="285" eb="287">
      <t>ショウカン</t>
    </rPh>
    <rPh sb="288" eb="290">
      <t>リュウドウ</t>
    </rPh>
    <rPh sb="290" eb="292">
      <t>フサイ</t>
    </rPh>
    <rPh sb="293" eb="295">
      <t>ケイジョウ</t>
    </rPh>
    <rPh sb="297" eb="299">
      <t>エイキョウ</t>
    </rPh>
    <rPh sb="303" eb="305">
      <t>タンキ</t>
    </rPh>
    <rPh sb="305" eb="306">
      <t>テキ</t>
    </rPh>
    <rPh sb="307" eb="309">
      <t>サイム</t>
    </rPh>
    <rPh sb="310" eb="311">
      <t>タイ</t>
    </rPh>
    <rPh sb="313" eb="315">
      <t>シハラ</t>
    </rPh>
    <rPh sb="315" eb="317">
      <t>ノウリョク</t>
    </rPh>
    <rPh sb="318" eb="320">
      <t>カダイ</t>
    </rPh>
    <rPh sb="387" eb="388">
      <t>ムカ</t>
    </rPh>
    <rPh sb="419" eb="421">
      <t>ヒヨウ</t>
    </rPh>
    <rPh sb="422" eb="425">
      <t>ヘイジュンカ</t>
    </rPh>
    <rPh sb="425" eb="426">
      <t>トウ</t>
    </rPh>
    <rPh sb="429" eb="431">
      <t>コウリツ</t>
    </rPh>
    <rPh sb="431" eb="432">
      <t>テキ</t>
    </rPh>
    <rPh sb="433" eb="435">
      <t>カンリ</t>
    </rPh>
    <rPh sb="435" eb="437">
      <t>ウンエイ</t>
    </rPh>
    <rPh sb="438" eb="440">
      <t>トウシ</t>
    </rPh>
    <rPh sb="441" eb="443">
      <t>ヨサン</t>
    </rPh>
    <rPh sb="443" eb="445">
      <t>ハイブン</t>
    </rPh>
    <rPh sb="446" eb="449">
      <t>テキセイカ</t>
    </rPh>
    <rPh sb="450" eb="451">
      <t>ツト</t>
    </rPh>
    <rPh sb="457" eb="459">
      <t>ケイヒ</t>
    </rPh>
    <rPh sb="459" eb="461">
      <t>カイシュウ</t>
    </rPh>
    <rPh sb="461" eb="462">
      <t>リツ</t>
    </rPh>
    <rPh sb="468" eb="470">
      <t>ルイジ</t>
    </rPh>
    <rPh sb="470" eb="473">
      <t>ヘイキンチ</t>
    </rPh>
    <rPh sb="475" eb="476">
      <t>タカ</t>
    </rPh>
    <rPh sb="492" eb="494">
      <t>コンゴ</t>
    </rPh>
    <rPh sb="514" eb="515">
      <t>ツト</t>
    </rPh>
    <phoneticPr fontId="4"/>
  </si>
  <si>
    <t>　当市における公共下水道事業は昭和46年から建設着手している。法定耐用年数を経過した管渠等はない。
①有形固定資産減価償却率は上昇傾向にあるものの全国平均値、類似団体平均値と同様の状況にある。
(下水道会計全体数値①21.95）
　</t>
    <rPh sb="7" eb="9">
      <t>コウキョウ</t>
    </rPh>
    <rPh sb="15" eb="17">
      <t>ショウワ</t>
    </rPh>
    <rPh sb="22" eb="24">
      <t>ケンセツ</t>
    </rPh>
    <rPh sb="24" eb="26">
      <t>チャクシュ</t>
    </rPh>
    <rPh sb="87" eb="89">
      <t>ドウヨウ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</si>
</sst>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159808"/>
        <c:axId val="3317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0.09</c:v>
                </c:pt>
                <c:pt idx="2">
                  <c:v>7.0000000000000007E-2</c:v>
                </c:pt>
                <c:pt idx="3">
                  <c:v>0.14000000000000001</c:v>
                </c:pt>
                <c:pt idx="4">
                  <c:v>0.03</c:v>
                </c:pt>
              </c:numCache>
            </c:numRef>
          </c:val>
          <c:smooth val="0"/>
        </c:ser>
        <c:dLbls>
          <c:showLegendKey val="0"/>
          <c:showVal val="0"/>
          <c:showCatName val="0"/>
          <c:showSerName val="0"/>
          <c:showPercent val="0"/>
          <c:showBubbleSize val="0"/>
        </c:dLbls>
        <c:marker val="1"/>
        <c:smooth val="0"/>
        <c:axId val="33159808"/>
        <c:axId val="33170944"/>
      </c:lineChart>
      <c:dateAx>
        <c:axId val="33159808"/>
        <c:scaling>
          <c:orientation val="minMax"/>
        </c:scaling>
        <c:delete val="1"/>
        <c:axPos val="b"/>
        <c:numFmt formatCode="ge" sourceLinked="1"/>
        <c:majorTickMark val="none"/>
        <c:minorTickMark val="none"/>
        <c:tickLblPos val="none"/>
        <c:crossAx val="33170944"/>
        <c:crosses val="autoZero"/>
        <c:auto val="1"/>
        <c:lblOffset val="100"/>
        <c:baseTimeUnit val="years"/>
      </c:dateAx>
      <c:valAx>
        <c:axId val="3317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5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4300288"/>
        <c:axId val="14900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50.74</c:v>
                </c:pt>
                <c:pt idx="2">
                  <c:v>49.29</c:v>
                </c:pt>
                <c:pt idx="3">
                  <c:v>50.32</c:v>
                </c:pt>
                <c:pt idx="4">
                  <c:v>49.89</c:v>
                </c:pt>
              </c:numCache>
            </c:numRef>
          </c:val>
          <c:smooth val="0"/>
        </c:ser>
        <c:dLbls>
          <c:showLegendKey val="0"/>
          <c:showVal val="0"/>
          <c:showCatName val="0"/>
          <c:showSerName val="0"/>
          <c:showPercent val="0"/>
          <c:showBubbleSize val="0"/>
        </c:dLbls>
        <c:marker val="1"/>
        <c:smooth val="0"/>
        <c:axId val="124300288"/>
        <c:axId val="149006208"/>
      </c:lineChart>
      <c:dateAx>
        <c:axId val="124300288"/>
        <c:scaling>
          <c:orientation val="minMax"/>
        </c:scaling>
        <c:delete val="1"/>
        <c:axPos val="b"/>
        <c:numFmt formatCode="ge" sourceLinked="1"/>
        <c:majorTickMark val="none"/>
        <c:minorTickMark val="none"/>
        <c:tickLblPos val="none"/>
        <c:crossAx val="149006208"/>
        <c:crosses val="autoZero"/>
        <c:auto val="1"/>
        <c:lblOffset val="100"/>
        <c:baseTimeUnit val="years"/>
      </c:dateAx>
      <c:valAx>
        <c:axId val="1490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3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90.91</c:v>
                </c:pt>
                <c:pt idx="1">
                  <c:v>91.63</c:v>
                </c:pt>
                <c:pt idx="2">
                  <c:v>91.87</c:v>
                </c:pt>
                <c:pt idx="3">
                  <c:v>92.52</c:v>
                </c:pt>
                <c:pt idx="4">
                  <c:v>93.01</c:v>
                </c:pt>
              </c:numCache>
            </c:numRef>
          </c:val>
        </c:ser>
        <c:dLbls>
          <c:showLegendKey val="0"/>
          <c:showVal val="0"/>
          <c:showCatName val="0"/>
          <c:showSerName val="0"/>
          <c:showPercent val="0"/>
          <c:showBubbleSize val="0"/>
        </c:dLbls>
        <c:gapWidth val="150"/>
        <c:axId val="159440256"/>
        <c:axId val="15946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85.43</c:v>
                </c:pt>
                <c:pt idx="1">
                  <c:v>85.1</c:v>
                </c:pt>
                <c:pt idx="2">
                  <c:v>84.31</c:v>
                </c:pt>
                <c:pt idx="3">
                  <c:v>84.57</c:v>
                </c:pt>
                <c:pt idx="4">
                  <c:v>84.73</c:v>
                </c:pt>
              </c:numCache>
            </c:numRef>
          </c:val>
          <c:smooth val="0"/>
        </c:ser>
        <c:dLbls>
          <c:showLegendKey val="0"/>
          <c:showVal val="0"/>
          <c:showCatName val="0"/>
          <c:showSerName val="0"/>
          <c:showPercent val="0"/>
          <c:showBubbleSize val="0"/>
        </c:dLbls>
        <c:marker val="1"/>
        <c:smooth val="0"/>
        <c:axId val="159440256"/>
        <c:axId val="159462912"/>
      </c:lineChart>
      <c:dateAx>
        <c:axId val="159440256"/>
        <c:scaling>
          <c:orientation val="minMax"/>
        </c:scaling>
        <c:delete val="1"/>
        <c:axPos val="b"/>
        <c:numFmt formatCode="ge" sourceLinked="1"/>
        <c:majorTickMark val="none"/>
        <c:minorTickMark val="none"/>
        <c:tickLblPos val="none"/>
        <c:crossAx val="159462912"/>
        <c:crosses val="autoZero"/>
        <c:auto val="1"/>
        <c:lblOffset val="100"/>
        <c:baseTimeUnit val="years"/>
      </c:dateAx>
      <c:valAx>
        <c:axId val="1594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111.11</c:v>
                </c:pt>
                <c:pt idx="1">
                  <c:v>123.35</c:v>
                </c:pt>
                <c:pt idx="2">
                  <c:v>113.13</c:v>
                </c:pt>
                <c:pt idx="3">
                  <c:v>134.97999999999999</c:v>
                </c:pt>
                <c:pt idx="4">
                  <c:v>145.16</c:v>
                </c:pt>
              </c:numCache>
            </c:numRef>
          </c:val>
        </c:ser>
        <c:dLbls>
          <c:showLegendKey val="0"/>
          <c:showVal val="0"/>
          <c:showCatName val="0"/>
          <c:showSerName val="0"/>
          <c:showPercent val="0"/>
          <c:showBubbleSize val="0"/>
        </c:dLbls>
        <c:gapWidth val="150"/>
        <c:axId val="46995712"/>
        <c:axId val="4942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105.94</c:v>
                </c:pt>
                <c:pt idx="1">
                  <c:v>102.68</c:v>
                </c:pt>
                <c:pt idx="2">
                  <c:v>102.09</c:v>
                </c:pt>
                <c:pt idx="3">
                  <c:v>104.18</c:v>
                </c:pt>
                <c:pt idx="4">
                  <c:v>108.69</c:v>
                </c:pt>
              </c:numCache>
            </c:numRef>
          </c:val>
          <c:smooth val="0"/>
        </c:ser>
        <c:dLbls>
          <c:showLegendKey val="0"/>
          <c:showVal val="0"/>
          <c:showCatName val="0"/>
          <c:showSerName val="0"/>
          <c:showPercent val="0"/>
          <c:showBubbleSize val="0"/>
        </c:dLbls>
        <c:marker val="1"/>
        <c:smooth val="0"/>
        <c:axId val="46995712"/>
        <c:axId val="49423104"/>
      </c:lineChart>
      <c:dateAx>
        <c:axId val="46995712"/>
        <c:scaling>
          <c:orientation val="minMax"/>
        </c:scaling>
        <c:delete val="1"/>
        <c:axPos val="b"/>
        <c:numFmt formatCode="ge" sourceLinked="1"/>
        <c:majorTickMark val="none"/>
        <c:minorTickMark val="none"/>
        <c:tickLblPos val="none"/>
        <c:crossAx val="49423104"/>
        <c:crosses val="autoZero"/>
        <c:auto val="1"/>
        <c:lblOffset val="100"/>
        <c:baseTimeUnit val="years"/>
      </c:dateAx>
      <c:valAx>
        <c:axId val="4942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12.18</c:v>
                </c:pt>
                <c:pt idx="1">
                  <c:v>14.63</c:v>
                </c:pt>
                <c:pt idx="2">
                  <c:v>16.98</c:v>
                </c:pt>
                <c:pt idx="3">
                  <c:v>19.350000000000001</c:v>
                </c:pt>
                <c:pt idx="4">
                  <c:v>21.71</c:v>
                </c:pt>
              </c:numCache>
            </c:numRef>
          </c:val>
        </c:ser>
        <c:dLbls>
          <c:showLegendKey val="0"/>
          <c:showVal val="0"/>
          <c:showCatName val="0"/>
          <c:showSerName val="0"/>
          <c:showPercent val="0"/>
          <c:showBubbleSize val="0"/>
        </c:dLbls>
        <c:gapWidth val="150"/>
        <c:axId val="107763200"/>
        <c:axId val="10783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9.48</c:v>
                </c:pt>
                <c:pt idx="1">
                  <c:v>11.48</c:v>
                </c:pt>
                <c:pt idx="2">
                  <c:v>12.61</c:v>
                </c:pt>
                <c:pt idx="3">
                  <c:v>14.44</c:v>
                </c:pt>
                <c:pt idx="4">
                  <c:v>21.09</c:v>
                </c:pt>
              </c:numCache>
            </c:numRef>
          </c:val>
          <c:smooth val="0"/>
        </c:ser>
        <c:dLbls>
          <c:showLegendKey val="0"/>
          <c:showVal val="0"/>
          <c:showCatName val="0"/>
          <c:showSerName val="0"/>
          <c:showPercent val="0"/>
          <c:showBubbleSize val="0"/>
        </c:dLbls>
        <c:marker val="1"/>
        <c:smooth val="0"/>
        <c:axId val="107763200"/>
        <c:axId val="107831680"/>
      </c:lineChart>
      <c:dateAx>
        <c:axId val="107763200"/>
        <c:scaling>
          <c:orientation val="minMax"/>
        </c:scaling>
        <c:delete val="1"/>
        <c:axPos val="b"/>
        <c:numFmt formatCode="ge" sourceLinked="1"/>
        <c:majorTickMark val="none"/>
        <c:minorTickMark val="none"/>
        <c:tickLblPos val="none"/>
        <c:crossAx val="107831680"/>
        <c:crosses val="autoZero"/>
        <c:auto val="1"/>
        <c:lblOffset val="100"/>
        <c:baseTimeUnit val="years"/>
      </c:dateAx>
      <c:valAx>
        <c:axId val="10783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6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282240"/>
        <c:axId val="10828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8282240"/>
        <c:axId val="108284160"/>
      </c:lineChart>
      <c:dateAx>
        <c:axId val="108282240"/>
        <c:scaling>
          <c:orientation val="minMax"/>
        </c:scaling>
        <c:delete val="1"/>
        <c:axPos val="b"/>
        <c:numFmt formatCode="ge" sourceLinked="1"/>
        <c:majorTickMark val="none"/>
        <c:minorTickMark val="none"/>
        <c:tickLblPos val="none"/>
        <c:crossAx val="108284160"/>
        <c:crosses val="autoZero"/>
        <c:auto val="1"/>
        <c:lblOffset val="100"/>
        <c:baseTimeUnit val="years"/>
      </c:dateAx>
      <c:valAx>
        <c:axId val="10828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57.71</c:v>
                </c:pt>
                <c:pt idx="1">
                  <c:v>20.85</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09176704"/>
        <c:axId val="10918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109.69</c:v>
                </c:pt>
                <c:pt idx="1">
                  <c:v>107.32</c:v>
                </c:pt>
                <c:pt idx="2">
                  <c:v>100.29</c:v>
                </c:pt>
                <c:pt idx="3">
                  <c:v>95.59</c:v>
                </c:pt>
                <c:pt idx="4">
                  <c:v>29.24</c:v>
                </c:pt>
              </c:numCache>
            </c:numRef>
          </c:val>
          <c:smooth val="0"/>
        </c:ser>
        <c:dLbls>
          <c:showLegendKey val="0"/>
          <c:showVal val="0"/>
          <c:showCatName val="0"/>
          <c:showSerName val="0"/>
          <c:showPercent val="0"/>
          <c:showBubbleSize val="0"/>
        </c:dLbls>
        <c:marker val="1"/>
        <c:smooth val="0"/>
        <c:axId val="109176704"/>
        <c:axId val="109183360"/>
      </c:lineChart>
      <c:dateAx>
        <c:axId val="109176704"/>
        <c:scaling>
          <c:orientation val="minMax"/>
        </c:scaling>
        <c:delete val="1"/>
        <c:axPos val="b"/>
        <c:numFmt formatCode="ge" sourceLinked="1"/>
        <c:majorTickMark val="none"/>
        <c:minorTickMark val="none"/>
        <c:tickLblPos val="none"/>
        <c:crossAx val="109183360"/>
        <c:crosses val="autoZero"/>
        <c:auto val="1"/>
        <c:lblOffset val="100"/>
        <c:baseTimeUnit val="years"/>
      </c:dateAx>
      <c:valAx>
        <c:axId val="10918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7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1315.13</c:v>
                </c:pt>
                <c:pt idx="1">
                  <c:v>1429.63</c:v>
                </c:pt>
                <c:pt idx="2">
                  <c:v>927.89</c:v>
                </c:pt>
                <c:pt idx="3">
                  <c:v>2310.69</c:v>
                </c:pt>
                <c:pt idx="4">
                  <c:v>186.52</c:v>
                </c:pt>
              </c:numCache>
            </c:numRef>
          </c:val>
        </c:ser>
        <c:dLbls>
          <c:showLegendKey val="0"/>
          <c:showVal val="0"/>
          <c:showCatName val="0"/>
          <c:showSerName val="0"/>
          <c:showPercent val="0"/>
          <c:showBubbleSize val="0"/>
        </c:dLbls>
        <c:gapWidth val="150"/>
        <c:axId val="109399040"/>
        <c:axId val="10942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839.47</c:v>
                </c:pt>
                <c:pt idx="1">
                  <c:v>388.13</c:v>
                </c:pt>
                <c:pt idx="2">
                  <c:v>372.33</c:v>
                </c:pt>
                <c:pt idx="3">
                  <c:v>318.06</c:v>
                </c:pt>
                <c:pt idx="4">
                  <c:v>68.510000000000005</c:v>
                </c:pt>
              </c:numCache>
            </c:numRef>
          </c:val>
          <c:smooth val="0"/>
        </c:ser>
        <c:dLbls>
          <c:showLegendKey val="0"/>
          <c:showVal val="0"/>
          <c:showCatName val="0"/>
          <c:showSerName val="0"/>
          <c:showPercent val="0"/>
          <c:showBubbleSize val="0"/>
        </c:dLbls>
        <c:marker val="1"/>
        <c:smooth val="0"/>
        <c:axId val="109399040"/>
        <c:axId val="109426944"/>
      </c:lineChart>
      <c:dateAx>
        <c:axId val="109399040"/>
        <c:scaling>
          <c:orientation val="minMax"/>
        </c:scaling>
        <c:delete val="1"/>
        <c:axPos val="b"/>
        <c:numFmt formatCode="ge" sourceLinked="1"/>
        <c:majorTickMark val="none"/>
        <c:minorTickMark val="none"/>
        <c:tickLblPos val="none"/>
        <c:crossAx val="109426944"/>
        <c:crosses val="autoZero"/>
        <c:auto val="1"/>
        <c:lblOffset val="100"/>
        <c:baseTimeUnit val="years"/>
      </c:dateAx>
      <c:valAx>
        <c:axId val="1094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9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1373.85</c:v>
                </c:pt>
                <c:pt idx="1">
                  <c:v>1228.6600000000001</c:v>
                </c:pt>
                <c:pt idx="2">
                  <c:v>1185.49</c:v>
                </c:pt>
                <c:pt idx="3">
                  <c:v>1035.27</c:v>
                </c:pt>
                <c:pt idx="4">
                  <c:v>820.6</c:v>
                </c:pt>
              </c:numCache>
            </c:numRef>
          </c:val>
        </c:ser>
        <c:dLbls>
          <c:showLegendKey val="0"/>
          <c:showVal val="0"/>
          <c:showCatName val="0"/>
          <c:showSerName val="0"/>
          <c:showPercent val="0"/>
          <c:showBubbleSize val="0"/>
        </c:dLbls>
        <c:gapWidth val="150"/>
        <c:axId val="109658880"/>
        <c:axId val="10966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1352.2</c:v>
                </c:pt>
                <c:pt idx="1">
                  <c:v>1365.62</c:v>
                </c:pt>
                <c:pt idx="2">
                  <c:v>1309.43</c:v>
                </c:pt>
                <c:pt idx="3">
                  <c:v>1306.92</c:v>
                </c:pt>
                <c:pt idx="4">
                  <c:v>1203.71</c:v>
                </c:pt>
              </c:numCache>
            </c:numRef>
          </c:val>
          <c:smooth val="0"/>
        </c:ser>
        <c:dLbls>
          <c:showLegendKey val="0"/>
          <c:showVal val="0"/>
          <c:showCatName val="0"/>
          <c:showSerName val="0"/>
          <c:showPercent val="0"/>
          <c:showBubbleSize val="0"/>
        </c:dLbls>
        <c:marker val="1"/>
        <c:smooth val="0"/>
        <c:axId val="109658880"/>
        <c:axId val="109661568"/>
      </c:lineChart>
      <c:dateAx>
        <c:axId val="109658880"/>
        <c:scaling>
          <c:orientation val="minMax"/>
        </c:scaling>
        <c:delete val="1"/>
        <c:axPos val="b"/>
        <c:numFmt formatCode="ge" sourceLinked="1"/>
        <c:majorTickMark val="none"/>
        <c:minorTickMark val="none"/>
        <c:tickLblPos val="none"/>
        <c:crossAx val="109661568"/>
        <c:crosses val="autoZero"/>
        <c:auto val="1"/>
        <c:lblOffset val="100"/>
        <c:baseTimeUnit val="years"/>
      </c:dateAx>
      <c:valAx>
        <c:axId val="10966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5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62.87</c:v>
                </c:pt>
                <c:pt idx="1">
                  <c:v>70.06</c:v>
                </c:pt>
                <c:pt idx="2">
                  <c:v>67.91</c:v>
                </c:pt>
                <c:pt idx="3">
                  <c:v>87.95</c:v>
                </c:pt>
                <c:pt idx="4">
                  <c:v>84.89</c:v>
                </c:pt>
              </c:numCache>
            </c:numRef>
          </c:val>
        </c:ser>
        <c:dLbls>
          <c:showLegendKey val="0"/>
          <c:showVal val="0"/>
          <c:showCatName val="0"/>
          <c:showSerName val="0"/>
          <c:showPercent val="0"/>
          <c:showBubbleSize val="0"/>
        </c:dLbls>
        <c:gapWidth val="150"/>
        <c:axId val="109818240"/>
        <c:axId val="10982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68.23</c:v>
                </c:pt>
                <c:pt idx="1">
                  <c:v>65.98</c:v>
                </c:pt>
                <c:pt idx="2">
                  <c:v>67.59</c:v>
                </c:pt>
                <c:pt idx="3">
                  <c:v>68.510000000000005</c:v>
                </c:pt>
                <c:pt idx="4">
                  <c:v>69.739999999999995</c:v>
                </c:pt>
              </c:numCache>
            </c:numRef>
          </c:val>
          <c:smooth val="0"/>
        </c:ser>
        <c:dLbls>
          <c:showLegendKey val="0"/>
          <c:showVal val="0"/>
          <c:showCatName val="0"/>
          <c:showSerName val="0"/>
          <c:showPercent val="0"/>
          <c:showBubbleSize val="0"/>
        </c:dLbls>
        <c:marker val="1"/>
        <c:smooth val="0"/>
        <c:axId val="109818240"/>
        <c:axId val="109820160"/>
      </c:lineChart>
      <c:dateAx>
        <c:axId val="109818240"/>
        <c:scaling>
          <c:orientation val="minMax"/>
        </c:scaling>
        <c:delete val="1"/>
        <c:axPos val="b"/>
        <c:numFmt formatCode="ge" sourceLinked="1"/>
        <c:majorTickMark val="none"/>
        <c:minorTickMark val="none"/>
        <c:tickLblPos val="none"/>
        <c:crossAx val="109820160"/>
        <c:crosses val="autoZero"/>
        <c:auto val="1"/>
        <c:lblOffset val="100"/>
        <c:baseTimeUnit val="years"/>
      </c:dateAx>
      <c:valAx>
        <c:axId val="10982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1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304.42</c:v>
                </c:pt>
                <c:pt idx="1">
                  <c:v>279.97000000000003</c:v>
                </c:pt>
                <c:pt idx="2">
                  <c:v>289.98</c:v>
                </c:pt>
                <c:pt idx="3">
                  <c:v>223.73</c:v>
                </c:pt>
                <c:pt idx="4">
                  <c:v>232.42</c:v>
                </c:pt>
              </c:numCache>
            </c:numRef>
          </c:val>
        </c:ser>
        <c:dLbls>
          <c:showLegendKey val="0"/>
          <c:showVal val="0"/>
          <c:showCatName val="0"/>
          <c:showSerName val="0"/>
          <c:showPercent val="0"/>
          <c:showBubbleSize val="0"/>
        </c:dLbls>
        <c:gapWidth val="150"/>
        <c:axId val="110039040"/>
        <c:axId val="1100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241.2</c:v>
                </c:pt>
                <c:pt idx="1">
                  <c:v>258.83</c:v>
                </c:pt>
                <c:pt idx="2">
                  <c:v>251.88</c:v>
                </c:pt>
                <c:pt idx="3">
                  <c:v>247.43</c:v>
                </c:pt>
                <c:pt idx="4">
                  <c:v>248.89</c:v>
                </c:pt>
              </c:numCache>
            </c:numRef>
          </c:val>
          <c:smooth val="0"/>
        </c:ser>
        <c:dLbls>
          <c:showLegendKey val="0"/>
          <c:showVal val="0"/>
          <c:showCatName val="0"/>
          <c:showSerName val="0"/>
          <c:showPercent val="0"/>
          <c:showBubbleSize val="0"/>
        </c:dLbls>
        <c:marker val="1"/>
        <c:smooth val="0"/>
        <c:axId val="110039040"/>
        <c:axId val="110090496"/>
      </c:lineChart>
      <c:dateAx>
        <c:axId val="110039040"/>
        <c:scaling>
          <c:orientation val="minMax"/>
        </c:scaling>
        <c:delete val="1"/>
        <c:axPos val="b"/>
        <c:numFmt formatCode="ge" sourceLinked="1"/>
        <c:majorTickMark val="none"/>
        <c:minorTickMark val="none"/>
        <c:tickLblPos val="none"/>
        <c:crossAx val="110090496"/>
        <c:crosses val="autoZero"/>
        <c:auto val="1"/>
        <c:lblOffset val="100"/>
        <c:baseTimeUnit val="years"/>
      </c:dateAx>
      <c:valAx>
        <c:axId val="1100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3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27"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南砺市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53795</v>
      </c>
      <c r="AM8" s="64"/>
      <c r="AN8" s="64"/>
      <c r="AO8" s="64"/>
      <c r="AP8" s="64"/>
      <c r="AQ8" s="64"/>
      <c r="AR8" s="64"/>
      <c r="AS8" s="64"/>
      <c r="AT8" s="63">
        <f>データ!S6</f>
        <v>668.64</v>
      </c>
      <c r="AU8" s="63"/>
      <c r="AV8" s="63"/>
      <c r="AW8" s="63"/>
      <c r="AX8" s="63"/>
      <c r="AY8" s="63"/>
      <c r="AZ8" s="63"/>
      <c r="BA8" s="63"/>
      <c r="BB8" s="63">
        <f>データ!T6</f>
        <v>80.45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54.64</v>
      </c>
      <c r="J10" s="63"/>
      <c r="K10" s="63"/>
      <c r="L10" s="63"/>
      <c r="M10" s="63"/>
      <c r="N10" s="63"/>
      <c r="O10" s="63"/>
      <c r="P10" s="63">
        <f>データ!O6</f>
        <v>32.47</v>
      </c>
      <c r="Q10" s="63"/>
      <c r="R10" s="63"/>
      <c r="S10" s="63"/>
      <c r="T10" s="63"/>
      <c r="U10" s="63"/>
      <c r="V10" s="63"/>
      <c r="W10" s="63">
        <f>データ!P6</f>
        <v>78.099999999999994</v>
      </c>
      <c r="X10" s="63"/>
      <c r="Y10" s="63"/>
      <c r="Z10" s="63"/>
      <c r="AA10" s="63"/>
      <c r="AB10" s="63"/>
      <c r="AC10" s="63"/>
      <c r="AD10" s="64">
        <f>データ!Q6</f>
        <v>3888</v>
      </c>
      <c r="AE10" s="64"/>
      <c r="AF10" s="64"/>
      <c r="AG10" s="64"/>
      <c r="AH10" s="64"/>
      <c r="AI10" s="64"/>
      <c r="AJ10" s="64"/>
      <c r="AK10" s="2"/>
      <c r="AL10" s="64">
        <f>データ!U6</f>
        <v>17396</v>
      </c>
      <c r="AM10" s="64"/>
      <c r="AN10" s="64"/>
      <c r="AO10" s="64"/>
      <c r="AP10" s="64"/>
      <c r="AQ10" s="64"/>
      <c r="AR10" s="64"/>
      <c r="AS10" s="64"/>
      <c r="AT10" s="63">
        <f>データ!V6</f>
        <v>7.68</v>
      </c>
      <c r="AU10" s="63"/>
      <c r="AV10" s="63"/>
      <c r="AW10" s="63"/>
      <c r="AX10" s="63"/>
      <c r="AY10" s="63"/>
      <c r="AZ10" s="63"/>
      <c r="BA10" s="63"/>
      <c r="BB10" s="63">
        <f>データ!W6</f>
        <v>2265.1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162108</v>
      </c>
      <c r="D6" s="31">
        <f t="shared" si="3"/>
        <v>46</v>
      </c>
      <c r="E6" s="31">
        <f t="shared" si="3"/>
        <v>17</v>
      </c>
      <c r="F6" s="31">
        <f t="shared" si="3"/>
        <v>1</v>
      </c>
      <c r="G6" s="31">
        <f t="shared" si="3"/>
        <v>0</v>
      </c>
      <c r="H6" s="31" t="str">
        <f t="shared" si="3"/>
        <v>富山県　南砺市</v>
      </c>
      <c r="I6" s="31" t="str">
        <f t="shared" si="3"/>
        <v>法適用</v>
      </c>
      <c r="J6" s="31" t="str">
        <f t="shared" si="3"/>
        <v>下水道事業</v>
      </c>
      <c r="K6" s="31" t="str">
        <f t="shared" si="3"/>
        <v>公共下水道</v>
      </c>
      <c r="L6" s="31" t="str">
        <f t="shared" si="3"/>
        <v>Cd2</v>
      </c>
      <c r="M6" s="32" t="str">
        <f t="shared" si="3"/>
        <v>-</v>
      </c>
      <c r="N6" s="32">
        <f t="shared" si="3"/>
        <v>54.64</v>
      </c>
      <c r="O6" s="32">
        <f t="shared" si="3"/>
        <v>32.47</v>
      </c>
      <c r="P6" s="32">
        <f t="shared" si="3"/>
        <v>78.099999999999994</v>
      </c>
      <c r="Q6" s="32">
        <f t="shared" si="3"/>
        <v>3888</v>
      </c>
      <c r="R6" s="32">
        <f t="shared" si="3"/>
        <v>53795</v>
      </c>
      <c r="S6" s="32">
        <f t="shared" si="3"/>
        <v>668.64</v>
      </c>
      <c r="T6" s="32">
        <f t="shared" si="3"/>
        <v>80.45</v>
      </c>
      <c r="U6" s="32">
        <f t="shared" si="3"/>
        <v>17396</v>
      </c>
      <c r="V6" s="32">
        <f t="shared" si="3"/>
        <v>7.68</v>
      </c>
      <c r="W6" s="32">
        <f t="shared" si="3"/>
        <v>2265.1</v>
      </c>
      <c r="X6" s="33">
        <f>IF(X7="",NA(),X7)</f>
        <v>111.11</v>
      </c>
      <c r="Y6" s="33">
        <f t="shared" ref="Y6:AG6" si="4">IF(Y7="",NA(),Y7)</f>
        <v>123.35</v>
      </c>
      <c r="Z6" s="33">
        <f t="shared" si="4"/>
        <v>113.13</v>
      </c>
      <c r="AA6" s="33">
        <f t="shared" si="4"/>
        <v>134.97999999999999</v>
      </c>
      <c r="AB6" s="33">
        <f t="shared" si="4"/>
        <v>145.16</v>
      </c>
      <c r="AC6" s="33">
        <f t="shared" si="4"/>
        <v>105.94</v>
      </c>
      <c r="AD6" s="33">
        <f t="shared" si="4"/>
        <v>102.68</v>
      </c>
      <c r="AE6" s="33">
        <f t="shared" si="4"/>
        <v>102.09</v>
      </c>
      <c r="AF6" s="33">
        <f t="shared" si="4"/>
        <v>104.18</v>
      </c>
      <c r="AG6" s="33">
        <f t="shared" si="4"/>
        <v>108.69</v>
      </c>
      <c r="AH6" s="32" t="str">
        <f>IF(AH7="","",IF(AH7="-","【-】","【"&amp;SUBSTITUTE(TEXT(AH7,"#,##0.00"),"-","△")&amp;"】"))</f>
        <v>【107.74】</v>
      </c>
      <c r="AI6" s="33">
        <f>IF(AI7="",NA(),AI7)</f>
        <v>57.71</v>
      </c>
      <c r="AJ6" s="33">
        <f t="shared" ref="AJ6:AR6" si="5">IF(AJ7="",NA(),AJ7)</f>
        <v>20.85</v>
      </c>
      <c r="AK6" s="32">
        <f t="shared" si="5"/>
        <v>0</v>
      </c>
      <c r="AL6" s="32">
        <f t="shared" si="5"/>
        <v>0</v>
      </c>
      <c r="AM6" s="32">
        <f t="shared" si="5"/>
        <v>0</v>
      </c>
      <c r="AN6" s="33">
        <f t="shared" si="5"/>
        <v>109.69</v>
      </c>
      <c r="AO6" s="33">
        <f t="shared" si="5"/>
        <v>107.32</v>
      </c>
      <c r="AP6" s="33">
        <f t="shared" si="5"/>
        <v>100.29</v>
      </c>
      <c r="AQ6" s="33">
        <f t="shared" si="5"/>
        <v>95.59</v>
      </c>
      <c r="AR6" s="33">
        <f t="shared" si="5"/>
        <v>29.24</v>
      </c>
      <c r="AS6" s="32" t="str">
        <f>IF(AS7="","",IF(AS7="-","【-】","【"&amp;SUBSTITUTE(TEXT(AS7,"#,##0.00"),"-","△")&amp;"】"))</f>
        <v>【4.71】</v>
      </c>
      <c r="AT6" s="33">
        <f>IF(AT7="",NA(),AT7)</f>
        <v>1315.13</v>
      </c>
      <c r="AU6" s="33">
        <f t="shared" ref="AU6:BC6" si="6">IF(AU7="",NA(),AU7)</f>
        <v>1429.63</v>
      </c>
      <c r="AV6" s="33">
        <f t="shared" si="6"/>
        <v>927.89</v>
      </c>
      <c r="AW6" s="33">
        <f t="shared" si="6"/>
        <v>2310.69</v>
      </c>
      <c r="AX6" s="33">
        <f t="shared" si="6"/>
        <v>186.52</v>
      </c>
      <c r="AY6" s="33">
        <f t="shared" si="6"/>
        <v>839.47</v>
      </c>
      <c r="AZ6" s="33">
        <f t="shared" si="6"/>
        <v>388.13</v>
      </c>
      <c r="BA6" s="33">
        <f t="shared" si="6"/>
        <v>372.33</v>
      </c>
      <c r="BB6" s="33">
        <f t="shared" si="6"/>
        <v>318.06</v>
      </c>
      <c r="BC6" s="33">
        <f t="shared" si="6"/>
        <v>68.510000000000005</v>
      </c>
      <c r="BD6" s="32" t="str">
        <f>IF(BD7="","",IF(BD7="-","【-】","【"&amp;SUBSTITUTE(TEXT(BD7,"#,##0.00"),"-","△")&amp;"】"))</f>
        <v>【56.46】</v>
      </c>
      <c r="BE6" s="33">
        <f>IF(BE7="",NA(),BE7)</f>
        <v>1373.85</v>
      </c>
      <c r="BF6" s="33">
        <f t="shared" ref="BF6:BN6" si="7">IF(BF7="",NA(),BF7)</f>
        <v>1228.6600000000001</v>
      </c>
      <c r="BG6" s="33">
        <f t="shared" si="7"/>
        <v>1185.49</v>
      </c>
      <c r="BH6" s="33">
        <f t="shared" si="7"/>
        <v>1035.27</v>
      </c>
      <c r="BI6" s="33">
        <f t="shared" si="7"/>
        <v>820.6</v>
      </c>
      <c r="BJ6" s="33">
        <f t="shared" si="7"/>
        <v>1352.2</v>
      </c>
      <c r="BK6" s="33">
        <f t="shared" si="7"/>
        <v>1365.62</v>
      </c>
      <c r="BL6" s="33">
        <f t="shared" si="7"/>
        <v>1309.43</v>
      </c>
      <c r="BM6" s="33">
        <f t="shared" si="7"/>
        <v>1306.92</v>
      </c>
      <c r="BN6" s="33">
        <f t="shared" si="7"/>
        <v>1203.71</v>
      </c>
      <c r="BO6" s="32" t="str">
        <f>IF(BO7="","",IF(BO7="-","【-】","【"&amp;SUBSTITUTE(TEXT(BO7,"#,##0.00"),"-","△")&amp;"】"))</f>
        <v>【776.35】</v>
      </c>
      <c r="BP6" s="33">
        <f>IF(BP7="",NA(),BP7)</f>
        <v>62.87</v>
      </c>
      <c r="BQ6" s="33">
        <f t="shared" ref="BQ6:BY6" si="8">IF(BQ7="",NA(),BQ7)</f>
        <v>70.06</v>
      </c>
      <c r="BR6" s="33">
        <f t="shared" si="8"/>
        <v>67.91</v>
      </c>
      <c r="BS6" s="33">
        <f t="shared" si="8"/>
        <v>87.95</v>
      </c>
      <c r="BT6" s="33">
        <f t="shared" si="8"/>
        <v>84.89</v>
      </c>
      <c r="BU6" s="33">
        <f t="shared" si="8"/>
        <v>68.23</v>
      </c>
      <c r="BV6" s="33">
        <f t="shared" si="8"/>
        <v>65.98</v>
      </c>
      <c r="BW6" s="33">
        <f t="shared" si="8"/>
        <v>67.59</v>
      </c>
      <c r="BX6" s="33">
        <f t="shared" si="8"/>
        <v>68.510000000000005</v>
      </c>
      <c r="BY6" s="33">
        <f t="shared" si="8"/>
        <v>69.739999999999995</v>
      </c>
      <c r="BZ6" s="32" t="str">
        <f>IF(BZ7="","",IF(BZ7="-","【-】","【"&amp;SUBSTITUTE(TEXT(BZ7,"#,##0.00"),"-","△")&amp;"】"))</f>
        <v>【96.57】</v>
      </c>
      <c r="CA6" s="33">
        <f>IF(CA7="",NA(),CA7)</f>
        <v>304.42</v>
      </c>
      <c r="CB6" s="33">
        <f t="shared" ref="CB6:CJ6" si="9">IF(CB7="",NA(),CB7)</f>
        <v>279.97000000000003</v>
      </c>
      <c r="CC6" s="33">
        <f t="shared" si="9"/>
        <v>289.98</v>
      </c>
      <c r="CD6" s="33">
        <f t="shared" si="9"/>
        <v>223.73</v>
      </c>
      <c r="CE6" s="33">
        <f t="shared" si="9"/>
        <v>232.42</v>
      </c>
      <c r="CF6" s="33">
        <f t="shared" si="9"/>
        <v>241.2</v>
      </c>
      <c r="CG6" s="33">
        <f t="shared" si="9"/>
        <v>258.83</v>
      </c>
      <c r="CH6" s="33">
        <f t="shared" si="9"/>
        <v>251.88</v>
      </c>
      <c r="CI6" s="33">
        <f t="shared" si="9"/>
        <v>247.43</v>
      </c>
      <c r="CJ6" s="33">
        <f t="shared" si="9"/>
        <v>248.89</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49.64</v>
      </c>
      <c r="CR6" s="33">
        <f t="shared" si="10"/>
        <v>50.74</v>
      </c>
      <c r="CS6" s="33">
        <f t="shared" si="10"/>
        <v>49.29</v>
      </c>
      <c r="CT6" s="33">
        <f t="shared" si="10"/>
        <v>50.32</v>
      </c>
      <c r="CU6" s="33">
        <f t="shared" si="10"/>
        <v>49.89</v>
      </c>
      <c r="CV6" s="32" t="str">
        <f>IF(CV7="","",IF(CV7="-","【-】","【"&amp;SUBSTITUTE(TEXT(CV7,"#,##0.00"),"-","△")&amp;"】"))</f>
        <v>【60.35】</v>
      </c>
      <c r="CW6" s="33">
        <f>IF(CW7="",NA(),CW7)</f>
        <v>90.91</v>
      </c>
      <c r="CX6" s="33">
        <f t="shared" ref="CX6:DF6" si="11">IF(CX7="",NA(),CX7)</f>
        <v>91.63</v>
      </c>
      <c r="CY6" s="33">
        <f t="shared" si="11"/>
        <v>91.87</v>
      </c>
      <c r="CZ6" s="33">
        <f t="shared" si="11"/>
        <v>92.52</v>
      </c>
      <c r="DA6" s="33">
        <f t="shared" si="11"/>
        <v>93.01</v>
      </c>
      <c r="DB6" s="33">
        <f t="shared" si="11"/>
        <v>85.43</v>
      </c>
      <c r="DC6" s="33">
        <f t="shared" si="11"/>
        <v>85.1</v>
      </c>
      <c r="DD6" s="33">
        <f t="shared" si="11"/>
        <v>84.31</v>
      </c>
      <c r="DE6" s="33">
        <f t="shared" si="11"/>
        <v>84.57</v>
      </c>
      <c r="DF6" s="33">
        <f t="shared" si="11"/>
        <v>84.73</v>
      </c>
      <c r="DG6" s="32" t="str">
        <f>IF(DG7="","",IF(DG7="-","【-】","【"&amp;SUBSTITUTE(TEXT(DG7,"#,##0.00"),"-","△")&amp;"】"))</f>
        <v>【94.57】</v>
      </c>
      <c r="DH6" s="33">
        <f>IF(DH7="",NA(),DH7)</f>
        <v>12.18</v>
      </c>
      <c r="DI6" s="33">
        <f t="shared" ref="DI6:DQ6" si="12">IF(DI7="",NA(),DI7)</f>
        <v>14.63</v>
      </c>
      <c r="DJ6" s="33">
        <f t="shared" si="12"/>
        <v>16.98</v>
      </c>
      <c r="DK6" s="33">
        <f t="shared" si="12"/>
        <v>19.350000000000001</v>
      </c>
      <c r="DL6" s="33">
        <f t="shared" si="12"/>
        <v>21.71</v>
      </c>
      <c r="DM6" s="33">
        <f t="shared" si="12"/>
        <v>9.48</v>
      </c>
      <c r="DN6" s="33">
        <f t="shared" si="12"/>
        <v>11.48</v>
      </c>
      <c r="DO6" s="33">
        <f t="shared" si="12"/>
        <v>12.61</v>
      </c>
      <c r="DP6" s="33">
        <f t="shared" si="12"/>
        <v>14.44</v>
      </c>
      <c r="DQ6" s="33">
        <f t="shared" si="12"/>
        <v>21.09</v>
      </c>
      <c r="DR6" s="32" t="str">
        <f>IF(DR7="","",IF(DR7="-","【-】","【"&amp;SUBSTITUTE(TEXT(DR7,"#,##0.00"),"-","△")&amp;"】"))</f>
        <v>【36.27】</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【4.35】</v>
      </c>
      <c r="ED6" s="32">
        <f>IF(ED7="",NA(),ED7)</f>
        <v>0</v>
      </c>
      <c r="EE6" s="32">
        <f t="shared" ref="EE6:EM6" si="14">IF(EE7="",NA(),EE7)</f>
        <v>0</v>
      </c>
      <c r="EF6" s="32">
        <f t="shared" si="14"/>
        <v>0</v>
      </c>
      <c r="EG6" s="32">
        <f t="shared" si="14"/>
        <v>0</v>
      </c>
      <c r="EH6" s="32">
        <f t="shared" si="14"/>
        <v>0</v>
      </c>
      <c r="EI6" s="33">
        <f t="shared" si="14"/>
        <v>0.01</v>
      </c>
      <c r="EJ6" s="33">
        <f t="shared" si="14"/>
        <v>0.09</v>
      </c>
      <c r="EK6" s="33">
        <f t="shared" si="14"/>
        <v>7.0000000000000007E-2</v>
      </c>
      <c r="EL6" s="33">
        <f t="shared" si="14"/>
        <v>0.14000000000000001</v>
      </c>
      <c r="EM6" s="33">
        <f t="shared" si="14"/>
        <v>0.03</v>
      </c>
      <c r="EN6" s="32" t="str">
        <f>IF(EN7="","",IF(EN7="-","【-】","【"&amp;SUBSTITUTE(TEXT(EN7,"#,##0.00"),"-","△")&amp;"】"))</f>
        <v>【0.17】</v>
      </c>
    </row>
    <row r="7" spans="1:147" s="34" customFormat="1">
      <c r="A7" s="26"/>
      <c r="B7" s="35">
        <v>2014</v>
      </c>
      <c r="C7" s="35">
        <v>162108</v>
      </c>
      <c r="D7" s="35">
        <v>46</v>
      </c>
      <c r="E7" s="35">
        <v>17</v>
      </c>
      <c r="F7" s="35">
        <v>1</v>
      </c>
      <c r="G7" s="35">
        <v>0</v>
      </c>
      <c r="H7" s="35" t="s">
        <v>96</v>
      </c>
      <c r="I7" s="35" t="s">
        <v>97</v>
      </c>
      <c r="J7" s="35" t="s">
        <v>98</v>
      </c>
      <c r="K7" s="35" t="s">
        <v>99</v>
      </c>
      <c r="L7" s="35" t="s">
        <v>100</v>
      </c>
      <c r="M7" s="36" t="s">
        <v>101</v>
      </c>
      <c r="N7" s="36">
        <v>54.64</v>
      </c>
      <c r="O7" s="36">
        <v>32.47</v>
      </c>
      <c r="P7" s="36">
        <v>78.099999999999994</v>
      </c>
      <c r="Q7" s="36">
        <v>3888</v>
      </c>
      <c r="R7" s="36">
        <v>53795</v>
      </c>
      <c r="S7" s="36">
        <v>668.64</v>
      </c>
      <c r="T7" s="36">
        <v>80.45</v>
      </c>
      <c r="U7" s="36">
        <v>17396</v>
      </c>
      <c r="V7" s="36">
        <v>7.68</v>
      </c>
      <c r="W7" s="36">
        <v>2265.1</v>
      </c>
      <c r="X7" s="36">
        <v>111.11</v>
      </c>
      <c r="Y7" s="36">
        <v>123.35</v>
      </c>
      <c r="Z7" s="36">
        <v>113.13</v>
      </c>
      <c r="AA7" s="36">
        <v>134.97999999999999</v>
      </c>
      <c r="AB7" s="36">
        <v>145.16</v>
      </c>
      <c r="AC7" s="36">
        <v>105.94</v>
      </c>
      <c r="AD7" s="36">
        <v>102.68</v>
      </c>
      <c r="AE7" s="36">
        <v>102.09</v>
      </c>
      <c r="AF7" s="36">
        <v>104.18</v>
      </c>
      <c r="AG7" s="36">
        <v>108.69</v>
      </c>
      <c r="AH7" s="36">
        <v>107.74</v>
      </c>
      <c r="AI7" s="36">
        <v>57.71</v>
      </c>
      <c r="AJ7" s="36">
        <v>20.85</v>
      </c>
      <c r="AK7" s="36">
        <v>0</v>
      </c>
      <c r="AL7" s="36">
        <v>0</v>
      </c>
      <c r="AM7" s="36">
        <v>0</v>
      </c>
      <c r="AN7" s="36">
        <v>109.69</v>
      </c>
      <c r="AO7" s="36">
        <v>107.32</v>
      </c>
      <c r="AP7" s="36">
        <v>100.29</v>
      </c>
      <c r="AQ7" s="36">
        <v>95.59</v>
      </c>
      <c r="AR7" s="36">
        <v>29.24</v>
      </c>
      <c r="AS7" s="36">
        <v>4.71</v>
      </c>
      <c r="AT7" s="36">
        <v>1315.13</v>
      </c>
      <c r="AU7" s="36">
        <v>1429.63</v>
      </c>
      <c r="AV7" s="36">
        <v>927.89</v>
      </c>
      <c r="AW7" s="36">
        <v>2310.69</v>
      </c>
      <c r="AX7" s="36">
        <v>186.52</v>
      </c>
      <c r="AY7" s="36">
        <v>839.47</v>
      </c>
      <c r="AZ7" s="36">
        <v>388.13</v>
      </c>
      <c r="BA7" s="36">
        <v>372.33</v>
      </c>
      <c r="BB7" s="36">
        <v>318.06</v>
      </c>
      <c r="BC7" s="36">
        <v>68.510000000000005</v>
      </c>
      <c r="BD7" s="36">
        <v>56.46</v>
      </c>
      <c r="BE7" s="36">
        <v>1373.85</v>
      </c>
      <c r="BF7" s="36">
        <v>1228.6600000000001</v>
      </c>
      <c r="BG7" s="36">
        <v>1185.49</v>
      </c>
      <c r="BH7" s="36">
        <v>1035.27</v>
      </c>
      <c r="BI7" s="36">
        <v>820.6</v>
      </c>
      <c r="BJ7" s="36">
        <v>1352.2</v>
      </c>
      <c r="BK7" s="36">
        <v>1365.62</v>
      </c>
      <c r="BL7" s="36">
        <v>1309.43</v>
      </c>
      <c r="BM7" s="36">
        <v>1306.92</v>
      </c>
      <c r="BN7" s="36">
        <v>1203.71</v>
      </c>
      <c r="BO7" s="36">
        <v>776.35</v>
      </c>
      <c r="BP7" s="36">
        <v>62.87</v>
      </c>
      <c r="BQ7" s="36">
        <v>70.06</v>
      </c>
      <c r="BR7" s="36">
        <v>67.91</v>
      </c>
      <c r="BS7" s="36">
        <v>87.95</v>
      </c>
      <c r="BT7" s="36">
        <v>84.89</v>
      </c>
      <c r="BU7" s="36">
        <v>68.23</v>
      </c>
      <c r="BV7" s="36">
        <v>65.98</v>
      </c>
      <c r="BW7" s="36">
        <v>67.59</v>
      </c>
      <c r="BX7" s="36">
        <v>68.510000000000005</v>
      </c>
      <c r="BY7" s="36">
        <v>69.739999999999995</v>
      </c>
      <c r="BZ7" s="36">
        <v>96.57</v>
      </c>
      <c r="CA7" s="36">
        <v>304.42</v>
      </c>
      <c r="CB7" s="36">
        <v>279.97000000000003</v>
      </c>
      <c r="CC7" s="36">
        <v>289.98</v>
      </c>
      <c r="CD7" s="36">
        <v>223.73</v>
      </c>
      <c r="CE7" s="36">
        <v>232.42</v>
      </c>
      <c r="CF7" s="36">
        <v>241.2</v>
      </c>
      <c r="CG7" s="36">
        <v>258.83</v>
      </c>
      <c r="CH7" s="36">
        <v>251.88</v>
      </c>
      <c r="CI7" s="36">
        <v>247.43</v>
      </c>
      <c r="CJ7" s="36">
        <v>248.89</v>
      </c>
      <c r="CK7" s="36">
        <v>142.28</v>
      </c>
      <c r="CL7" s="36" t="s">
        <v>101</v>
      </c>
      <c r="CM7" s="36" t="s">
        <v>101</v>
      </c>
      <c r="CN7" s="36" t="s">
        <v>101</v>
      </c>
      <c r="CO7" s="36" t="s">
        <v>101</v>
      </c>
      <c r="CP7" s="36" t="s">
        <v>101</v>
      </c>
      <c r="CQ7" s="36">
        <v>49.64</v>
      </c>
      <c r="CR7" s="36">
        <v>50.74</v>
      </c>
      <c r="CS7" s="36">
        <v>49.29</v>
      </c>
      <c r="CT7" s="36">
        <v>50.32</v>
      </c>
      <c r="CU7" s="36">
        <v>49.89</v>
      </c>
      <c r="CV7" s="36">
        <v>60.35</v>
      </c>
      <c r="CW7" s="36">
        <v>90.91</v>
      </c>
      <c r="CX7" s="36">
        <v>91.63</v>
      </c>
      <c r="CY7" s="36">
        <v>91.87</v>
      </c>
      <c r="CZ7" s="36">
        <v>92.52</v>
      </c>
      <c r="DA7" s="36">
        <v>93.01</v>
      </c>
      <c r="DB7" s="36">
        <v>85.43</v>
      </c>
      <c r="DC7" s="36">
        <v>85.1</v>
      </c>
      <c r="DD7" s="36">
        <v>84.31</v>
      </c>
      <c r="DE7" s="36">
        <v>84.57</v>
      </c>
      <c r="DF7" s="36">
        <v>84.73</v>
      </c>
      <c r="DG7" s="36">
        <v>94.57</v>
      </c>
      <c r="DH7" s="36">
        <v>12.18</v>
      </c>
      <c r="DI7" s="36">
        <v>14.63</v>
      </c>
      <c r="DJ7" s="36">
        <v>16.98</v>
      </c>
      <c r="DK7" s="36">
        <v>19.350000000000001</v>
      </c>
      <c r="DL7" s="36">
        <v>21.71</v>
      </c>
      <c r="DM7" s="36">
        <v>9.48</v>
      </c>
      <c r="DN7" s="36">
        <v>11.48</v>
      </c>
      <c r="DO7" s="36">
        <v>12.61</v>
      </c>
      <c r="DP7" s="36">
        <v>14.44</v>
      </c>
      <c r="DQ7" s="36">
        <v>21.09</v>
      </c>
      <c r="DR7" s="36">
        <v>36.270000000000003</v>
      </c>
      <c r="DS7" s="36">
        <v>0</v>
      </c>
      <c r="DT7" s="36">
        <v>0</v>
      </c>
      <c r="DU7" s="36">
        <v>0</v>
      </c>
      <c r="DV7" s="36">
        <v>0</v>
      </c>
      <c r="DW7" s="36">
        <v>0</v>
      </c>
      <c r="DX7" s="36">
        <v>0</v>
      </c>
      <c r="DY7" s="36">
        <v>0</v>
      </c>
      <c r="DZ7" s="36">
        <v>0</v>
      </c>
      <c r="EA7" s="36">
        <v>0</v>
      </c>
      <c r="EB7" s="36">
        <v>0</v>
      </c>
      <c r="EC7" s="36">
        <v>4.3499999999999996</v>
      </c>
      <c r="ED7" s="36">
        <v>0</v>
      </c>
      <c r="EE7" s="36">
        <v>0</v>
      </c>
      <c r="EF7" s="36">
        <v>0</v>
      </c>
      <c r="EG7" s="36">
        <v>0</v>
      </c>
      <c r="EH7" s="36">
        <v>0</v>
      </c>
      <c r="EI7" s="36">
        <v>0.01</v>
      </c>
      <c r="EJ7" s="36">
        <v>0.09</v>
      </c>
      <c r="EK7" s="36">
        <v>7.0000000000000007E-2</v>
      </c>
      <c r="EL7" s="36">
        <v>0.14000000000000001</v>
      </c>
      <c r="EM7" s="36">
        <v>0.03</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南砺市</cp:lastModifiedBy>
  <cp:lastPrinted>2016-02-25T03:48:50Z</cp:lastPrinted>
  <dcterms:created xsi:type="dcterms:W3CDTF">2016-02-03T07:43:39Z</dcterms:created>
  <dcterms:modified xsi:type="dcterms:W3CDTF">2016-02-25T04:06:26Z</dcterms:modified>
</cp:coreProperties>
</file>