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R6" i="5"/>
  <c r="Q6" i="5"/>
  <c r="AD10" i="4" s="1"/>
  <c r="P6" i="5"/>
  <c r="O6" i="5"/>
  <c r="P10" i="4" s="1"/>
  <c r="N6" i="5"/>
  <c r="M6" i="5"/>
  <c r="B10" i="4" s="1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W10" i="4"/>
  <c r="I10" i="4"/>
  <c r="BB8" i="4"/>
  <c r="AT8" i="4"/>
  <c r="AL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<sst xmlns="http://schemas.openxmlformats.org/spreadsheetml/2006/main" count="220" uniqueCount="110">
  <si>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</si>
  <si>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</si>
  <si>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</si>
  <si>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</si>
  <si>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</si>
  <si>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</si>
  <si>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</si>
  <si>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</si>
  <si>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</si>
  <si>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</si>
  <si>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</si>
  <si>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</si>
  <si>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</si>
  <si>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</si>
  <si>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</si>
  <si>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</si>
  <si>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</si>
  <si>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</si>
  <si>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</si>
  <si>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</si>
  <si>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</si>
  <si>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</si>
  <si>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</si>
  <si>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</si>
  <si>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</si>
  <si>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</si>
  <si>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</si>
  <si>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</si>
  <si>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</si>
  <si>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</si>
  <si>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</si>
  <si>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</si>
  <si>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</si>
  <si>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</si>
  <si>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</si>
  <si>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</si>
  <si>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</si>
  <si>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</si>
  <si>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</si>
  <si>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</si>
  <si>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</si>
  <si>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22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4"/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</si>
  <si>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</si>
  <si>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</si>
  <si>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</si>
  <si>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</si>
  <si>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</si>
  <si>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</si>
  <si>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</si>
  <si>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</si>
  <si>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</si>
  <si>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</si>
  <si>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</si>
  <si>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</si>
  <si>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</si>
  <si>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</si>
  <si>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</si>
  <si>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</si>
  <si>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</si>
  <si>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</si>
  <si>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</si>
  <si>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</si>
  <si>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</si>
  <si>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</si>
  <si>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</si>
  <si>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</si>
  <si>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</si>
  <si>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</si>
  <si>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</si>
  <si>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</si>
  <si>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</si>
  <si>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</si>
  <si>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</si>
  <si>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</si>
  <si>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</si>
  <si>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</si>
  <si>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</si>
  <si>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</si>
  <si>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</si>
  <si>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</si>
  <si>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</si>
  <si>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</si>
  <si>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</si>
  <si>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</si>
  <si>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</si>
  <si>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</si>
  <si>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</si>
  <si>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</si>
  <si>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</si>
  <si>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</si>
  <si>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</si>
  <si>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</si>
  <si>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</si>
  <si>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</si>
  <si>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</si>
  <si>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</si>
  <si>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富山県　南砺市</t>
  </si>
  <si>
    <t>法適用</t>
  </si>
  <si>
    <t>下水道事業</t>
  </si>
  <si>
    <t>特定環境保全公共下水道</t>
  </si>
  <si>
    <t>D2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</si>
  <si>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</si>
  <si>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</si>
  <si>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</si>
  <si>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</si>
  <si>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</si>
  <si>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</si>
  <si>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r>
      <rPr>
        <b/>
        <sz val="11"/>
        <color theme="1"/>
        <rFont val="ＭＳ ゴシック"/>
        <family val="3"/>
        <charset val="128"/>
      </rPr>
      <t>Ⅰ．現状分析</t>
    </r>
    <r>
      <rPr>
        <sz val="11"/>
        <color theme="1"/>
        <rFont val="ＭＳ ゴシック"/>
        <family val="3"/>
        <charset val="128"/>
      </rPr>
      <t xml:space="preserve">
 １　下水道会計全体では、①114.99②0.00により単年度収支が黒字、累積欠損は発生していない。
③44.20④1,270.45⑤73.15より使用料収入とその他財源の収入バランスの検討が必要である。
 ２　有形固定資産減価償却率は①21.95であるが、
将来の管渠等の更新について検討が必要である。
Ⅱ．</t>
    </r>
    <r>
      <rPr>
        <b/>
        <sz val="11"/>
        <color theme="1"/>
        <rFont val="ＭＳ ゴシック"/>
        <family val="3"/>
        <charset val="128"/>
      </rPr>
      <t>経営改善に向けた方向性</t>
    </r>
    <r>
      <rPr>
        <sz val="11"/>
        <color theme="1"/>
        <rFont val="ＭＳ ゴシック"/>
        <family val="3"/>
        <charset val="128"/>
      </rPr>
      <t xml:space="preserve">
 将来の人口減少による使用料収入の減、施設及び管渠の老朽化等に伴う更新に備えた観点から、短・中期経営計画により料金改定による収入の増加、その他財源の確保を図る時期の検討が必要である。
</t>
    </r>
    <r>
      <rPr>
        <b/>
        <sz val="11"/>
        <color theme="1"/>
        <rFont val="ＭＳ ゴシック"/>
        <family val="3"/>
        <charset val="128"/>
      </rPr>
      <t>※経営分析表の前提条件</t>
    </r>
    <r>
      <rPr>
        <sz val="11"/>
        <color theme="1"/>
        <rFont val="ＭＳ ゴシック"/>
        <family val="3"/>
        <charset val="128"/>
      </rPr>
      <t xml:space="preserve">
・当市は決算統計区分の事業の会計・経営を一体とし、下水道使用料収入も一本化されている。
</t>
    </r>
    <rPh sb="2" eb="4">
      <t>ゲンジョウ</t>
    </rPh>
    <rPh sb="4" eb="6">
      <t>ブンセキ</t>
    </rPh>
    <rPh sb="35" eb="36">
      <t>タン</t>
    </rPh>
    <rPh sb="36" eb="38">
      <t>ネンド</t>
    </rPh>
    <rPh sb="38" eb="40">
      <t>シュウシ</t>
    </rPh>
    <rPh sb="41" eb="43">
      <t>クロジ</t>
    </rPh>
    <rPh sb="44" eb="46">
      <t>ルイセキ</t>
    </rPh>
    <rPh sb="46" eb="48">
      <t>ケッソン</t>
    </rPh>
    <rPh sb="49" eb="51">
      <t>ハッセイ</t>
    </rPh>
    <rPh sb="81" eb="84">
      <t>シヨウリョウ</t>
    </rPh>
    <rPh sb="84" eb="86">
      <t>シュウニュウ</t>
    </rPh>
    <rPh sb="89" eb="90">
      <t>タ</t>
    </rPh>
    <rPh sb="90" eb="92">
      <t>ザイゲン</t>
    </rPh>
    <rPh sb="93" eb="95">
      <t>シュウニュウ</t>
    </rPh>
    <rPh sb="100" eb="102">
      <t>ケントウ</t>
    </rPh>
    <rPh sb="103" eb="105">
      <t>ヒツヨウ</t>
    </rPh>
    <rPh sb="137" eb="139">
      <t>ショウライ</t>
    </rPh>
    <rPh sb="140" eb="141">
      <t>カン</t>
    </rPh>
    <rPh sb="142" eb="143">
      <t>トウ</t>
    </rPh>
    <rPh sb="144" eb="146">
      <t>コウシン</t>
    </rPh>
    <rPh sb="150" eb="152">
      <t>ケントウ</t>
    </rPh>
    <rPh sb="153" eb="155">
      <t>ヒツヨウ</t>
    </rPh>
    <rPh sb="163" eb="167">
      <t>ケイエイカイゼン</t>
    </rPh>
    <rPh sb="168" eb="169">
      <t>ム</t>
    </rPh>
    <rPh sb="171" eb="174">
      <t>ホウコウセイ</t>
    </rPh>
    <rPh sb="176" eb="178">
      <t>ショウライ</t>
    </rPh>
    <rPh sb="179" eb="181">
      <t>ジンコウ</t>
    </rPh>
    <rPh sb="181" eb="183">
      <t>ゲンショウ</t>
    </rPh>
    <rPh sb="186" eb="189">
      <t>シヨウリョウ</t>
    </rPh>
    <rPh sb="189" eb="191">
      <t>シュウニュウ</t>
    </rPh>
    <rPh sb="192" eb="193">
      <t>ゲン</t>
    </rPh>
    <rPh sb="194" eb="196">
      <t>シセツ</t>
    </rPh>
    <rPh sb="196" eb="197">
      <t>オヨ</t>
    </rPh>
    <rPh sb="198" eb="199">
      <t>カン</t>
    </rPh>
    <rPh sb="201" eb="204">
      <t>ロウキュウカ</t>
    </rPh>
    <rPh sb="204" eb="205">
      <t>トウ</t>
    </rPh>
    <rPh sb="206" eb="207">
      <t>トモナ</t>
    </rPh>
    <rPh sb="208" eb="210">
      <t>コウシン</t>
    </rPh>
    <rPh sb="211" eb="212">
      <t>ソナ</t>
    </rPh>
    <rPh sb="214" eb="216">
      <t>カンテン</t>
    </rPh>
    <rPh sb="219" eb="220">
      <t>タン</t>
    </rPh>
    <rPh sb="221" eb="223">
      <t>チュウキ</t>
    </rPh>
    <rPh sb="223" eb="225">
      <t>ケイエイ</t>
    </rPh>
    <rPh sb="225" eb="227">
      <t>ケイカク</t>
    </rPh>
    <rPh sb="230" eb="232">
      <t>リョウキン</t>
    </rPh>
    <rPh sb="232" eb="234">
      <t>カイテイ</t>
    </rPh>
    <rPh sb="237" eb="239">
      <t>シュウニュウ</t>
    </rPh>
    <rPh sb="240" eb="242">
      <t>ゾウカ</t>
    </rPh>
    <rPh sb="245" eb="246">
      <t>タ</t>
    </rPh>
    <rPh sb="246" eb="248">
      <t>ザイゲン</t>
    </rPh>
    <rPh sb="249" eb="251">
      <t>カクホ</t>
    </rPh>
    <rPh sb="252" eb="253">
      <t>ハカ</t>
    </rPh>
    <rPh sb="254" eb="256">
      <t>ジキ</t>
    </rPh>
    <rPh sb="257" eb="259">
      <t>ケントウ</t>
    </rPh>
    <rPh sb="260" eb="262">
      <t>ヒツヨウ</t>
    </rPh>
    <rPh sb="269" eb="271">
      <t>ケイエイ</t>
    </rPh>
    <rPh sb="271" eb="273">
      <t>ブンセキ</t>
    </rPh>
    <rPh sb="273" eb="274">
      <t>ヒョウ</t>
    </rPh>
    <rPh sb="275" eb="277">
      <t>ゼンテイ</t>
    </rPh>
    <rPh sb="277" eb="279">
      <t>ジョウケン</t>
    </rPh>
    <rPh sb="281" eb="283">
      <t>トウシ</t>
    </rPh>
    <rPh sb="284" eb="286">
      <t>ケッサン</t>
    </rPh>
    <rPh sb="286" eb="288">
      <t>トウケイ</t>
    </rPh>
    <rPh sb="288" eb="290">
      <t>クブン</t>
    </rPh>
    <rPh sb="291" eb="293">
      <t>ジギョウ</t>
    </rPh>
    <rPh sb="294" eb="296">
      <t>カイケイ</t>
    </rPh>
    <rPh sb="297" eb="299">
      <t>ケイエイ</t>
    </rPh>
    <rPh sb="300" eb="302">
      <t>イッタイ</t>
    </rPh>
    <rPh sb="305" eb="308">
      <t>ゲスイドウ</t>
    </rPh>
    <rPh sb="308" eb="311">
      <t>シヨウリョウ</t>
    </rPh>
    <rPh sb="311" eb="313">
      <t>シュウニュウ</t>
    </rPh>
    <rPh sb="314" eb="317">
      <t>イッポンカ</t>
    </rPh>
    <phoneticPr fontId="4"/>
  </si>
  <si>
    <r>
      <t>①経常収支比率について、H26年は経常利益を計上した。
②累積欠損金比率については、H26年度は改善傾向にある。
※当市は、複数事業の会計・経理を一体として行っており、下水道会計全体数値</t>
    </r>
    <r>
      <rPr>
        <sz val="11"/>
        <rFont val="ＭＳ ゴシック"/>
        <family val="3"/>
        <charset val="128"/>
      </rPr>
      <t xml:space="preserve">は（①114.99）(②0.00）となり、累積欠損金は発生していない。
 ③流動比率について、H26年度数値は類似団体と比較して低い数値を示しているが、会計制度見直しにより、１年以内の支払企業債償還が流動負債に計上した影響である。短期的な債務に対する支払能力が課題である。
④企業債残高対事業規模比率について、類似団体と比較して高い値を示しているが、整備がほぼ完了しており、企業債償還額がピークを迎る。今後管渠等の長寿命化の検討により増加する可能性があるため、費用の平準化等による効率的な管理運営、投資・予算配分の適正化に努める。
⑤経費回収率については、類似団体平均値より低く、汚水処理経費の見直しと使用料収入の確保が課題である。
</t>
    </r>
    <rPh sb="1" eb="3">
      <t>ケイジョウ</t>
    </rPh>
    <rPh sb="3" eb="5">
      <t>シュウシ</t>
    </rPh>
    <rPh sb="5" eb="7">
      <t>ヒリツ</t>
    </rPh>
    <rPh sb="17" eb="19">
      <t>ケイジョウ</t>
    </rPh>
    <rPh sb="19" eb="21">
      <t>リエキ</t>
    </rPh>
    <rPh sb="22" eb="24">
      <t>ケイジョウ</t>
    </rPh>
    <rPh sb="29" eb="31">
      <t>ルイセキ</t>
    </rPh>
    <rPh sb="31" eb="33">
      <t>ケッソン</t>
    </rPh>
    <rPh sb="33" eb="34">
      <t>キン</t>
    </rPh>
    <rPh sb="34" eb="36">
      <t>ヒリツ</t>
    </rPh>
    <rPh sb="45" eb="47">
      <t>ネンド</t>
    </rPh>
    <rPh sb="48" eb="50">
      <t>カイゼン</t>
    </rPh>
    <rPh sb="50" eb="52">
      <t>ケイコウ</t>
    </rPh>
    <rPh sb="158" eb="159">
      <t>ヒク</t>
    </rPh>
    <rPh sb="188" eb="191">
      <t>キギョウ</t>
    </rPh>
    <rPh sb="259" eb="260">
      <t>タカ</t>
    </rPh>
    <rPh sb="363" eb="365">
      <t>ケイヒ</t>
    </rPh>
    <rPh sb="365" eb="367">
      <t>カイシュウ</t>
    </rPh>
    <rPh sb="367" eb="368">
      <t>リツ</t>
    </rPh>
    <rPh sb="374" eb="376">
      <t>ルイジ</t>
    </rPh>
    <rPh sb="376" eb="378">
      <t>ダンタイ</t>
    </rPh>
    <rPh sb="378" eb="381">
      <t>ヘイキンチ</t>
    </rPh>
    <rPh sb="383" eb="384">
      <t>ヒク</t>
    </rPh>
    <rPh sb="386" eb="388">
      <t>オスイ</t>
    </rPh>
    <rPh sb="406" eb="408">
      <t>カダイ</t>
    </rPh>
    <phoneticPr fontId="4"/>
  </si>
  <si>
    <t>　当市における特定環境保全下水道事業は昭和63年から建設着手している。法定耐用年数を経過した管渠等はない。
①有形固定資産減価償却率は上昇傾向にあるものの全国平均値、類似団体平均値と同様の状況にある。(下水道会計全体数値①21.95）
　</t>
    <rPh sb="26" eb="28">
      <t>ケンセツ</t>
    </rPh>
    <rPh sb="91" eb="93">
      <t>ドウヨウ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</si>
</sst>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089920"/>
        <c:axId val="1081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0.1</c:v>
                </c:pt>
                <c:pt idx="2">
                  <c:v>0.11</c:v>
                </c:pt>
                <c:pt idx="3">
                  <c:v>0.05</c:v>
                </c:pt>
                <c:pt idx="4">
                  <c:v>0.04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089920"/>
        <c:axId val="108172032"/>
      </c:lineChart>
      <c:dateAx>
        <c:axId val="87089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172032"/>
        <c:crosses val="autoZero"/>
        <c:auto val="1"/>
        <c:lblOffset val="100"/>
        <c:baseTimeUnit val="years"/>
      </c:dateAx>
      <c:valAx>
        <c:axId val="1081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089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900.61</c:v>
                </c:pt>
                <c:pt idx="1">
                  <c:v>900.61</c:v>
                </c:pt>
                <c:pt idx="2">
                  <c:v>890.25</c:v>
                </c:pt>
                <c:pt idx="3">
                  <c:v>930.25</c:v>
                </c:pt>
                <c:pt idx="4">
                  <c:v>919.9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289728"/>
        <c:axId val="75291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40.56</c:v>
                </c:pt>
                <c:pt idx="1">
                  <c:v>41.59</c:v>
                </c:pt>
                <c:pt idx="2">
                  <c:v>42.31</c:v>
                </c:pt>
                <c:pt idx="3">
                  <c:v>43.65</c:v>
                </c:pt>
                <c:pt idx="4">
                  <c:v>43.58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289728"/>
        <c:axId val="75291648"/>
      </c:lineChart>
      <c:dateAx>
        <c:axId val="75289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291648"/>
        <c:crosses val="autoZero"/>
        <c:auto val="1"/>
        <c:lblOffset val="100"/>
        <c:baseTimeUnit val="years"/>
      </c:dateAx>
      <c:valAx>
        <c:axId val="75291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289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84.97</c:v>
                </c:pt>
                <c:pt idx="1">
                  <c:v>86.1</c:v>
                </c:pt>
                <c:pt idx="2">
                  <c:v>87.38</c:v>
                </c:pt>
                <c:pt idx="3">
                  <c:v>88.31</c:v>
                </c:pt>
                <c:pt idx="4">
                  <c:v>89.18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313920"/>
        <c:axId val="75315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79.88</c:v>
                </c:pt>
                <c:pt idx="1">
                  <c:v>80.47</c:v>
                </c:pt>
                <c:pt idx="2">
                  <c:v>81.3</c:v>
                </c:pt>
                <c:pt idx="3">
                  <c:v>82.2</c:v>
                </c:pt>
                <c:pt idx="4">
                  <c:v>82.35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313920"/>
        <c:axId val="75315840"/>
      </c:lineChart>
      <c:dateAx>
        <c:axId val="75313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315840"/>
        <c:crosses val="autoZero"/>
        <c:auto val="1"/>
        <c:lblOffset val="100"/>
        <c:baseTimeUnit val="years"/>
      </c:dateAx>
      <c:valAx>
        <c:axId val="75315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313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87.8</c:v>
                </c:pt>
                <c:pt idx="1">
                  <c:v>86.48</c:v>
                </c:pt>
                <c:pt idx="2">
                  <c:v>90.39</c:v>
                </c:pt>
                <c:pt idx="3">
                  <c:v>90.09</c:v>
                </c:pt>
                <c:pt idx="4">
                  <c:v>110.1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890304"/>
        <c:axId val="14853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90.33</c:v>
                </c:pt>
                <c:pt idx="1">
                  <c:v>91.52</c:v>
                </c:pt>
                <c:pt idx="2">
                  <c:v>94.73</c:v>
                </c:pt>
                <c:pt idx="3">
                  <c:v>96.59</c:v>
                </c:pt>
                <c:pt idx="4">
                  <c:v>101.24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890304"/>
        <c:axId val="148539648"/>
      </c:lineChart>
      <c:dateAx>
        <c:axId val="123890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539648"/>
        <c:crosses val="autoZero"/>
        <c:auto val="1"/>
        <c:lblOffset val="100"/>
        <c:baseTimeUnit val="years"/>
      </c:dateAx>
      <c:valAx>
        <c:axId val="14853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3890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11.81</c:v>
                </c:pt>
                <c:pt idx="1">
                  <c:v>14.04</c:v>
                </c:pt>
                <c:pt idx="2">
                  <c:v>16.22</c:v>
                </c:pt>
                <c:pt idx="3">
                  <c:v>18.38</c:v>
                </c:pt>
                <c:pt idx="4">
                  <c:v>20.57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514048"/>
        <c:axId val="184515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11.43</c:v>
                </c:pt>
                <c:pt idx="1">
                  <c:v>11.86</c:v>
                </c:pt>
                <c:pt idx="2">
                  <c:v>12.99</c:v>
                </c:pt>
                <c:pt idx="3">
                  <c:v>13.6</c:v>
                </c:pt>
                <c:pt idx="4">
                  <c:v>22.34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514048"/>
        <c:axId val="184515968"/>
      </c:lineChart>
      <c:dateAx>
        <c:axId val="184514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4515968"/>
        <c:crosses val="autoZero"/>
        <c:auto val="1"/>
        <c:lblOffset val="100"/>
        <c:baseTimeUnit val="years"/>
      </c:dateAx>
      <c:valAx>
        <c:axId val="184515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4514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933632"/>
        <c:axId val="189031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933632"/>
        <c:axId val="189031168"/>
      </c:lineChart>
      <c:dateAx>
        <c:axId val="188933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031168"/>
        <c:crosses val="autoZero"/>
        <c:auto val="1"/>
        <c:lblOffset val="100"/>
        <c:baseTimeUnit val="years"/>
      </c:dateAx>
      <c:valAx>
        <c:axId val="189031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8933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379.83</c:v>
                </c:pt>
                <c:pt idx="1">
                  <c:v>418.69</c:v>
                </c:pt>
                <c:pt idx="2">
                  <c:v>447.74</c:v>
                </c:pt>
                <c:pt idx="3">
                  <c:v>476.57</c:v>
                </c:pt>
                <c:pt idx="4">
                  <c:v>76.959999999999994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476224"/>
        <c:axId val="189536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245.23</c:v>
                </c:pt>
                <c:pt idx="1">
                  <c:v>243.86</c:v>
                </c:pt>
                <c:pt idx="2">
                  <c:v>236.15</c:v>
                </c:pt>
                <c:pt idx="3">
                  <c:v>232.81</c:v>
                </c:pt>
                <c:pt idx="4">
                  <c:v>184.13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476224"/>
        <c:axId val="189536128"/>
      </c:lineChart>
      <c:dateAx>
        <c:axId val="189476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536128"/>
        <c:crosses val="autoZero"/>
        <c:auto val="1"/>
        <c:lblOffset val="100"/>
        <c:baseTimeUnit val="years"/>
      </c:dateAx>
      <c:valAx>
        <c:axId val="189536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9476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1289.3699999999999</c:v>
                </c:pt>
                <c:pt idx="1">
                  <c:v>412.13</c:v>
                </c:pt>
                <c:pt idx="2">
                  <c:v>232.06</c:v>
                </c:pt>
                <c:pt idx="3">
                  <c:v>165.01</c:v>
                </c:pt>
                <c:pt idx="4">
                  <c:v>5.84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183360"/>
        <c:axId val="195998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477.59</c:v>
                </c:pt>
                <c:pt idx="1">
                  <c:v>341.28</c:v>
                </c:pt>
                <c:pt idx="2">
                  <c:v>243.58</c:v>
                </c:pt>
                <c:pt idx="3">
                  <c:v>290.19</c:v>
                </c:pt>
                <c:pt idx="4">
                  <c:v>63.22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183360"/>
        <c:axId val="195998080"/>
      </c:lineChart>
      <c:dateAx>
        <c:axId val="195183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5998080"/>
        <c:crosses val="autoZero"/>
        <c:auto val="1"/>
        <c:lblOffset val="100"/>
        <c:baseTimeUnit val="years"/>
      </c:dateAx>
      <c:valAx>
        <c:axId val="195998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5183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2767.32</c:v>
                </c:pt>
                <c:pt idx="1">
                  <c:v>2534.23</c:v>
                </c:pt>
                <c:pt idx="2">
                  <c:v>2450.31</c:v>
                </c:pt>
                <c:pt idx="3">
                  <c:v>2167.12</c:v>
                </c:pt>
                <c:pt idx="4">
                  <c:v>1637.13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271680"/>
        <c:axId val="75219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1812.65</c:v>
                </c:pt>
                <c:pt idx="1">
                  <c:v>1764.87</c:v>
                </c:pt>
                <c:pt idx="2">
                  <c:v>1622.51</c:v>
                </c:pt>
                <c:pt idx="3">
                  <c:v>1569.13</c:v>
                </c:pt>
                <c:pt idx="4">
                  <c:v>1436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271680"/>
        <c:axId val="75219328"/>
      </c:lineChart>
      <c:dateAx>
        <c:axId val="215271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219328"/>
        <c:crosses val="autoZero"/>
        <c:auto val="1"/>
        <c:lblOffset val="100"/>
        <c:baseTimeUnit val="years"/>
      </c:dateAx>
      <c:valAx>
        <c:axId val="75219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5271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41.71</c:v>
                </c:pt>
                <c:pt idx="1">
                  <c:v>42.34</c:v>
                </c:pt>
                <c:pt idx="2">
                  <c:v>46.12</c:v>
                </c:pt>
                <c:pt idx="3">
                  <c:v>47.07</c:v>
                </c:pt>
                <c:pt idx="4">
                  <c:v>65.319999999999993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245440"/>
        <c:axId val="75251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59.35</c:v>
                </c:pt>
                <c:pt idx="1">
                  <c:v>60.75</c:v>
                </c:pt>
                <c:pt idx="2">
                  <c:v>62.83</c:v>
                </c:pt>
                <c:pt idx="3">
                  <c:v>64.63</c:v>
                </c:pt>
                <c:pt idx="4">
                  <c:v>66.56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245440"/>
        <c:axId val="75251712"/>
      </c:lineChart>
      <c:dateAx>
        <c:axId val="75245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251712"/>
        <c:crosses val="autoZero"/>
        <c:auto val="1"/>
        <c:lblOffset val="100"/>
        <c:baseTimeUnit val="years"/>
      </c:dateAx>
      <c:valAx>
        <c:axId val="75251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245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451.59</c:v>
                </c:pt>
                <c:pt idx="1">
                  <c:v>455.84</c:v>
                </c:pt>
                <c:pt idx="2">
                  <c:v>418.37</c:v>
                </c:pt>
                <c:pt idx="3">
                  <c:v>410.63</c:v>
                </c:pt>
                <c:pt idx="4">
                  <c:v>296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277824"/>
        <c:axId val="75279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260.48</c:v>
                </c:pt>
                <c:pt idx="1">
                  <c:v>256</c:v>
                </c:pt>
                <c:pt idx="2">
                  <c:v>250.43</c:v>
                </c:pt>
                <c:pt idx="3">
                  <c:v>245.75</c:v>
                </c:pt>
                <c:pt idx="4">
                  <c:v>244.29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277824"/>
        <c:axId val="75279744"/>
      </c:lineChart>
      <c:dateAx>
        <c:axId val="75277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279744"/>
        <c:crosses val="autoZero"/>
        <c:auto val="1"/>
        <c:lblOffset val="100"/>
        <c:baseTimeUnit val="years"/>
      </c:dateAx>
      <c:valAx>
        <c:axId val="75279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277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6AC4B88-3192-4615-AEF1-688FD600B4B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49887DF-759A-4853-BD07-EDACFC23EC7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【154.95】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1400753-5BBD-4A34-A4BD-DD1FAD8635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【59.45】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22C7805-F34A-4A16-88B9-25989004257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【1,479.31】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DD52B08-049D-4F3F-9C7B-3895AB23BA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5CAA96B-1D78-4CBF-9F2F-4CB28931145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5039F6-8C6B-47BA-AD52-30D7266FDE9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【253.12】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010D295-24A3-4C3D-BD9A-E1301BC05C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【63.50】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E719AD0-3BFB-404E-BF6E-B64BB3D7290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【21.63】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B4B7D35-4287-4A8F-BD84-AC12A074069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CAC7F95-19C4-4068-B3EE-948FD252D0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34" zoomScaleNormal="100" workbookViewId="0">
      <selection activeCell="BL47" sqref="BL47:BZ6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富山県　南砺市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特定環境保全公共下水道</v>
      </c>
      <c r="Q8" s="70"/>
      <c r="R8" s="70"/>
      <c r="S8" s="70"/>
      <c r="T8" s="70"/>
      <c r="U8" s="70"/>
      <c r="V8" s="70"/>
      <c r="W8" s="70" t="str">
        <f>データ!L6</f>
        <v>D2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53795</v>
      </c>
      <c r="AM8" s="64"/>
      <c r="AN8" s="64"/>
      <c r="AO8" s="64"/>
      <c r="AP8" s="64"/>
      <c r="AQ8" s="64"/>
      <c r="AR8" s="64"/>
      <c r="AS8" s="64"/>
      <c r="AT8" s="63">
        <f>データ!S6</f>
        <v>668.64</v>
      </c>
      <c r="AU8" s="63"/>
      <c r="AV8" s="63"/>
      <c r="AW8" s="63"/>
      <c r="AX8" s="63"/>
      <c r="AY8" s="63"/>
      <c r="AZ8" s="63"/>
      <c r="BA8" s="63"/>
      <c r="BB8" s="63">
        <f>データ!T6</f>
        <v>80.45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>
        <f>データ!N6</f>
        <v>49.08</v>
      </c>
      <c r="J10" s="63"/>
      <c r="K10" s="63"/>
      <c r="L10" s="63"/>
      <c r="M10" s="63"/>
      <c r="N10" s="63"/>
      <c r="O10" s="63"/>
      <c r="P10" s="63">
        <f>データ!O6</f>
        <v>52.21</v>
      </c>
      <c r="Q10" s="63"/>
      <c r="R10" s="63"/>
      <c r="S10" s="63"/>
      <c r="T10" s="63"/>
      <c r="U10" s="63"/>
      <c r="V10" s="63"/>
      <c r="W10" s="63">
        <f>データ!P6</f>
        <v>77.95</v>
      </c>
      <c r="X10" s="63"/>
      <c r="Y10" s="63"/>
      <c r="Z10" s="63"/>
      <c r="AA10" s="63"/>
      <c r="AB10" s="63"/>
      <c r="AC10" s="63"/>
      <c r="AD10" s="64">
        <f>データ!Q6</f>
        <v>3888</v>
      </c>
      <c r="AE10" s="64"/>
      <c r="AF10" s="64"/>
      <c r="AG10" s="64"/>
      <c r="AH10" s="64"/>
      <c r="AI10" s="64"/>
      <c r="AJ10" s="64"/>
      <c r="AK10" s="2"/>
      <c r="AL10" s="64">
        <f>データ!U6</f>
        <v>27977</v>
      </c>
      <c r="AM10" s="64"/>
      <c r="AN10" s="64"/>
      <c r="AO10" s="64"/>
      <c r="AP10" s="64"/>
      <c r="AQ10" s="64"/>
      <c r="AR10" s="64"/>
      <c r="AS10" s="64"/>
      <c r="AT10" s="63">
        <f>データ!V6</f>
        <v>9.59</v>
      </c>
      <c r="AU10" s="63"/>
      <c r="AV10" s="63"/>
      <c r="AW10" s="63"/>
      <c r="AX10" s="63"/>
      <c r="AY10" s="63"/>
      <c r="AZ10" s="63"/>
      <c r="BA10" s="63"/>
      <c r="BB10" s="63">
        <f>データ!W6</f>
        <v>2917.31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107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Q10"/>
  <sheetViews>
    <sheetView showGridLines="0" workbookViewId="0"/>
  </sheetViews>
  <sheetFormatPr defaultRowHeight="13.5"/>
  <cols>
    <col min="2" max="143" width="11.875" customWidth="1"/>
  </cols>
  <sheetData>
    <row r="1" spans="1:147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7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7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7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7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7" s="34" customFormat="1">
      <c r="A6" s="26" t="s">
        <v>95</v>
      </c>
      <c r="B6" s="31">
        <f>B7</f>
        <v>2014</v>
      </c>
      <c r="C6" s="31">
        <f t="shared" ref="C6:W6" si="3">C7</f>
        <v>162108</v>
      </c>
      <c r="D6" s="31">
        <f t="shared" si="3"/>
        <v>46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富山県　南砺市</v>
      </c>
      <c r="I6" s="31" t="str">
        <f t="shared" si="3"/>
        <v>法適用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D2</v>
      </c>
      <c r="M6" s="32" t="str">
        <f t="shared" si="3"/>
        <v>-</v>
      </c>
      <c r="N6" s="32">
        <f t="shared" si="3"/>
        <v>49.08</v>
      </c>
      <c r="O6" s="32">
        <f t="shared" si="3"/>
        <v>52.21</v>
      </c>
      <c r="P6" s="32">
        <f t="shared" si="3"/>
        <v>77.95</v>
      </c>
      <c r="Q6" s="32">
        <f t="shared" si="3"/>
        <v>3888</v>
      </c>
      <c r="R6" s="32">
        <f t="shared" si="3"/>
        <v>53795</v>
      </c>
      <c r="S6" s="32">
        <f t="shared" si="3"/>
        <v>668.64</v>
      </c>
      <c r="T6" s="32">
        <f t="shared" si="3"/>
        <v>80.45</v>
      </c>
      <c r="U6" s="32">
        <f t="shared" si="3"/>
        <v>27977</v>
      </c>
      <c r="V6" s="32">
        <f t="shared" si="3"/>
        <v>9.59</v>
      </c>
      <c r="W6" s="32">
        <f t="shared" si="3"/>
        <v>2917.31</v>
      </c>
      <c r="X6" s="33">
        <f>IF(X7="",NA(),X7)</f>
        <v>87.8</v>
      </c>
      <c r="Y6" s="33">
        <f t="shared" ref="Y6:AG6" si="4">IF(Y7="",NA(),Y7)</f>
        <v>86.48</v>
      </c>
      <c r="Z6" s="33">
        <f t="shared" si="4"/>
        <v>90.39</v>
      </c>
      <c r="AA6" s="33">
        <f t="shared" si="4"/>
        <v>90.09</v>
      </c>
      <c r="AB6" s="33">
        <f t="shared" si="4"/>
        <v>110.1</v>
      </c>
      <c r="AC6" s="33">
        <f t="shared" si="4"/>
        <v>90.33</v>
      </c>
      <c r="AD6" s="33">
        <f t="shared" si="4"/>
        <v>91.52</v>
      </c>
      <c r="AE6" s="33">
        <f t="shared" si="4"/>
        <v>94.73</v>
      </c>
      <c r="AF6" s="33">
        <f t="shared" si="4"/>
        <v>96.59</v>
      </c>
      <c r="AG6" s="33">
        <f t="shared" si="4"/>
        <v>101.24</v>
      </c>
      <c r="AH6" s="32" t="str">
        <f>IF(AH7="","",IF(AH7="-","【-】","【"&amp;SUBSTITUTE(TEXT(AH7,"#,##0.00"),"-","△")&amp;"】"))</f>
        <v>【99.53】</v>
      </c>
      <c r="AI6" s="33">
        <f>IF(AI7="",NA(),AI7)</f>
        <v>379.83</v>
      </c>
      <c r="AJ6" s="33">
        <f t="shared" ref="AJ6:AR6" si="5">IF(AJ7="",NA(),AJ7)</f>
        <v>418.69</v>
      </c>
      <c r="AK6" s="33">
        <f t="shared" si="5"/>
        <v>447.74</v>
      </c>
      <c r="AL6" s="33">
        <f t="shared" si="5"/>
        <v>476.57</v>
      </c>
      <c r="AM6" s="33">
        <f t="shared" si="5"/>
        <v>76.959999999999994</v>
      </c>
      <c r="AN6" s="33">
        <f t="shared" si="5"/>
        <v>245.23</v>
      </c>
      <c r="AO6" s="33">
        <f t="shared" si="5"/>
        <v>243.86</v>
      </c>
      <c r="AP6" s="33">
        <f t="shared" si="5"/>
        <v>236.15</v>
      </c>
      <c r="AQ6" s="33">
        <f t="shared" si="5"/>
        <v>232.81</v>
      </c>
      <c r="AR6" s="33">
        <f t="shared" si="5"/>
        <v>184.13</v>
      </c>
      <c r="AS6" s="32" t="str">
        <f>IF(AS7="","",IF(AS7="-","【-】","【"&amp;SUBSTITUTE(TEXT(AS7,"#,##0.00"),"-","△")&amp;"】"))</f>
        <v>【154.95】</v>
      </c>
      <c r="AT6" s="33">
        <f>IF(AT7="",NA(),AT7)</f>
        <v>1289.3699999999999</v>
      </c>
      <c r="AU6" s="33">
        <f t="shared" ref="AU6:BC6" si="6">IF(AU7="",NA(),AU7)</f>
        <v>412.13</v>
      </c>
      <c r="AV6" s="33">
        <f t="shared" si="6"/>
        <v>232.06</v>
      </c>
      <c r="AW6" s="33">
        <f t="shared" si="6"/>
        <v>165.01</v>
      </c>
      <c r="AX6" s="33">
        <f t="shared" si="6"/>
        <v>5.84</v>
      </c>
      <c r="AY6" s="33">
        <f t="shared" si="6"/>
        <v>477.59</v>
      </c>
      <c r="AZ6" s="33">
        <f t="shared" si="6"/>
        <v>341.28</v>
      </c>
      <c r="BA6" s="33">
        <f t="shared" si="6"/>
        <v>243.58</v>
      </c>
      <c r="BB6" s="33">
        <f t="shared" si="6"/>
        <v>290.19</v>
      </c>
      <c r="BC6" s="33">
        <f t="shared" si="6"/>
        <v>63.22</v>
      </c>
      <c r="BD6" s="32" t="str">
        <f>IF(BD7="","",IF(BD7="-","【-】","【"&amp;SUBSTITUTE(TEXT(BD7,"#,##0.00"),"-","△")&amp;"】"))</f>
        <v>【59.45】</v>
      </c>
      <c r="BE6" s="33">
        <f>IF(BE7="",NA(),BE7)</f>
        <v>2767.32</v>
      </c>
      <c r="BF6" s="33">
        <f t="shared" ref="BF6:BN6" si="7">IF(BF7="",NA(),BF7)</f>
        <v>2534.23</v>
      </c>
      <c r="BG6" s="33">
        <f t="shared" si="7"/>
        <v>2450.31</v>
      </c>
      <c r="BH6" s="33">
        <f t="shared" si="7"/>
        <v>2167.12</v>
      </c>
      <c r="BI6" s="33">
        <f t="shared" si="7"/>
        <v>1637.13</v>
      </c>
      <c r="BJ6" s="33">
        <f t="shared" si="7"/>
        <v>1812.65</v>
      </c>
      <c r="BK6" s="33">
        <f t="shared" si="7"/>
        <v>1764.87</v>
      </c>
      <c r="BL6" s="33">
        <f t="shared" si="7"/>
        <v>1622.51</v>
      </c>
      <c r="BM6" s="33">
        <f t="shared" si="7"/>
        <v>1569.13</v>
      </c>
      <c r="BN6" s="33">
        <f t="shared" si="7"/>
        <v>1436</v>
      </c>
      <c r="BO6" s="32" t="str">
        <f>IF(BO7="","",IF(BO7="-","【-】","【"&amp;SUBSTITUTE(TEXT(BO7,"#,##0.00"),"-","△")&amp;"】"))</f>
        <v>【1,479.31】</v>
      </c>
      <c r="BP6" s="33">
        <f>IF(BP7="",NA(),BP7)</f>
        <v>41.71</v>
      </c>
      <c r="BQ6" s="33">
        <f t="shared" ref="BQ6:BY6" si="8">IF(BQ7="",NA(),BQ7)</f>
        <v>42.34</v>
      </c>
      <c r="BR6" s="33">
        <f t="shared" si="8"/>
        <v>46.12</v>
      </c>
      <c r="BS6" s="33">
        <f t="shared" si="8"/>
        <v>47.07</v>
      </c>
      <c r="BT6" s="33">
        <f t="shared" si="8"/>
        <v>65.319999999999993</v>
      </c>
      <c r="BU6" s="33">
        <f t="shared" si="8"/>
        <v>59.35</v>
      </c>
      <c r="BV6" s="33">
        <f t="shared" si="8"/>
        <v>60.75</v>
      </c>
      <c r="BW6" s="33">
        <f t="shared" si="8"/>
        <v>62.83</v>
      </c>
      <c r="BX6" s="33">
        <f t="shared" si="8"/>
        <v>64.63</v>
      </c>
      <c r="BY6" s="33">
        <f t="shared" si="8"/>
        <v>66.56</v>
      </c>
      <c r="BZ6" s="32" t="str">
        <f>IF(BZ7="","",IF(BZ7="-","【-】","【"&amp;SUBSTITUTE(TEXT(BZ7,"#,##0.00"),"-","△")&amp;"】"))</f>
        <v>【63.50】</v>
      </c>
      <c r="CA6" s="33">
        <f>IF(CA7="",NA(),CA7)</f>
        <v>451.59</v>
      </c>
      <c r="CB6" s="33">
        <f t="shared" ref="CB6:CJ6" si="9">IF(CB7="",NA(),CB7)</f>
        <v>455.84</v>
      </c>
      <c r="CC6" s="33">
        <f t="shared" si="9"/>
        <v>418.37</v>
      </c>
      <c r="CD6" s="33">
        <f t="shared" si="9"/>
        <v>410.63</v>
      </c>
      <c r="CE6" s="33">
        <f t="shared" si="9"/>
        <v>296</v>
      </c>
      <c r="CF6" s="33">
        <f t="shared" si="9"/>
        <v>260.48</v>
      </c>
      <c r="CG6" s="33">
        <f t="shared" si="9"/>
        <v>256</v>
      </c>
      <c r="CH6" s="33">
        <f t="shared" si="9"/>
        <v>250.43</v>
      </c>
      <c r="CI6" s="33">
        <f t="shared" si="9"/>
        <v>245.75</v>
      </c>
      <c r="CJ6" s="33">
        <f t="shared" si="9"/>
        <v>244.29</v>
      </c>
      <c r="CK6" s="32" t="str">
        <f>IF(CK7="","",IF(CK7="-","【-】","【"&amp;SUBSTITUTE(TEXT(CK7,"#,##0.00"),"-","△")&amp;"】"))</f>
        <v>【253.12】</v>
      </c>
      <c r="CL6" s="33">
        <f>IF(CL7="",NA(),CL7)</f>
        <v>900.61</v>
      </c>
      <c r="CM6" s="33">
        <f t="shared" ref="CM6:CU6" si="10">IF(CM7="",NA(),CM7)</f>
        <v>900.61</v>
      </c>
      <c r="CN6" s="33">
        <f t="shared" si="10"/>
        <v>890.25</v>
      </c>
      <c r="CO6" s="33">
        <f t="shared" si="10"/>
        <v>930.25</v>
      </c>
      <c r="CP6" s="33">
        <f t="shared" si="10"/>
        <v>919.9</v>
      </c>
      <c r="CQ6" s="33">
        <f t="shared" si="10"/>
        <v>40.56</v>
      </c>
      <c r="CR6" s="33">
        <f t="shared" si="10"/>
        <v>41.59</v>
      </c>
      <c r="CS6" s="33">
        <f t="shared" si="10"/>
        <v>42.31</v>
      </c>
      <c r="CT6" s="33">
        <f t="shared" si="10"/>
        <v>43.65</v>
      </c>
      <c r="CU6" s="33">
        <f t="shared" si="10"/>
        <v>43.58</v>
      </c>
      <c r="CV6" s="32" t="str">
        <f>IF(CV7="","",IF(CV7="-","【-】","【"&amp;SUBSTITUTE(TEXT(CV7,"#,##0.00"),"-","△")&amp;"】"))</f>
        <v>【41.06】</v>
      </c>
      <c r="CW6" s="33">
        <f>IF(CW7="",NA(),CW7)</f>
        <v>84.97</v>
      </c>
      <c r="CX6" s="33">
        <f t="shared" ref="CX6:DF6" si="11">IF(CX7="",NA(),CX7)</f>
        <v>86.1</v>
      </c>
      <c r="CY6" s="33">
        <f t="shared" si="11"/>
        <v>87.38</v>
      </c>
      <c r="CZ6" s="33">
        <f t="shared" si="11"/>
        <v>88.31</v>
      </c>
      <c r="DA6" s="33">
        <f t="shared" si="11"/>
        <v>89.18</v>
      </c>
      <c r="DB6" s="33">
        <f t="shared" si="11"/>
        <v>79.88</v>
      </c>
      <c r="DC6" s="33">
        <f t="shared" si="11"/>
        <v>80.47</v>
      </c>
      <c r="DD6" s="33">
        <f t="shared" si="11"/>
        <v>81.3</v>
      </c>
      <c r="DE6" s="33">
        <f t="shared" si="11"/>
        <v>82.2</v>
      </c>
      <c r="DF6" s="33">
        <f t="shared" si="11"/>
        <v>82.35</v>
      </c>
      <c r="DG6" s="32" t="str">
        <f>IF(DG7="","",IF(DG7="-","【-】","【"&amp;SUBSTITUTE(TEXT(DG7,"#,##0.00"),"-","△")&amp;"】"))</f>
        <v>【80.39】</v>
      </c>
      <c r="DH6" s="33">
        <f>IF(DH7="",NA(),DH7)</f>
        <v>11.81</v>
      </c>
      <c r="DI6" s="33">
        <f t="shared" ref="DI6:DQ6" si="12">IF(DI7="",NA(),DI7)</f>
        <v>14.04</v>
      </c>
      <c r="DJ6" s="33">
        <f t="shared" si="12"/>
        <v>16.22</v>
      </c>
      <c r="DK6" s="33">
        <f t="shared" si="12"/>
        <v>18.38</v>
      </c>
      <c r="DL6" s="33">
        <f t="shared" si="12"/>
        <v>20.57</v>
      </c>
      <c r="DM6" s="33">
        <f t="shared" si="12"/>
        <v>11.43</v>
      </c>
      <c r="DN6" s="33">
        <f t="shared" si="12"/>
        <v>11.86</v>
      </c>
      <c r="DO6" s="33">
        <f t="shared" si="12"/>
        <v>12.99</v>
      </c>
      <c r="DP6" s="33">
        <f t="shared" si="12"/>
        <v>13.6</v>
      </c>
      <c r="DQ6" s="33">
        <f t="shared" si="12"/>
        <v>22.34</v>
      </c>
      <c r="DR6" s="32" t="str">
        <f>IF(DR7="","",IF(DR7="-","【-】","【"&amp;SUBSTITUTE(TEXT(DR7,"#,##0.00"),"-","△")&amp;"】"))</f>
        <v>【21.63】</v>
      </c>
      <c r="DS6" s="32">
        <f>IF(DS7="",NA(),DS7)</f>
        <v>0</v>
      </c>
      <c r="DT6" s="32">
        <f t="shared" ref="DT6:EB6" si="13">IF(DT7="",NA(),DT7)</f>
        <v>0</v>
      </c>
      <c r="DU6" s="32">
        <f t="shared" si="13"/>
        <v>0</v>
      </c>
      <c r="DV6" s="32">
        <f t="shared" si="13"/>
        <v>0</v>
      </c>
      <c r="DW6" s="32">
        <f t="shared" si="13"/>
        <v>0</v>
      </c>
      <c r="DX6" s="32">
        <f t="shared" si="13"/>
        <v>0</v>
      </c>
      <c r="DY6" s="32">
        <f t="shared" si="13"/>
        <v>0</v>
      </c>
      <c r="DZ6" s="32">
        <f t="shared" si="13"/>
        <v>0</v>
      </c>
      <c r="EA6" s="32">
        <f t="shared" si="13"/>
        <v>0</v>
      </c>
      <c r="EB6" s="32">
        <f t="shared" si="13"/>
        <v>0</v>
      </c>
      <c r="EC6" s="32" t="str">
        <f>IF(EC7="","",IF(EC7="-","【-】","【"&amp;SUBSTITUTE(TEXT(EC7,"#,##0.00"),"-","△")&amp;"】"))</f>
        <v>【0.00】</v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0.1</v>
      </c>
      <c r="EJ6" s="33">
        <f t="shared" si="14"/>
        <v>0.1</v>
      </c>
      <c r="EK6" s="33">
        <f t="shared" si="14"/>
        <v>0.11</v>
      </c>
      <c r="EL6" s="33">
        <f t="shared" si="14"/>
        <v>0.05</v>
      </c>
      <c r="EM6" s="33">
        <f t="shared" si="14"/>
        <v>0.04</v>
      </c>
      <c r="EN6" s="32" t="str">
        <f>IF(EN7="","",IF(EN7="-","【-】","【"&amp;SUBSTITUTE(TEXT(EN7,"#,##0.00"),"-","△")&amp;"】"))</f>
        <v>【0.05】</v>
      </c>
    </row>
    <row r="7" spans="1:147" s="34" customFormat="1">
      <c r="A7" s="26"/>
      <c r="B7" s="35">
        <v>2014</v>
      </c>
      <c r="C7" s="35">
        <v>162108</v>
      </c>
      <c r="D7" s="35">
        <v>46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>
        <v>49.08</v>
      </c>
      <c r="O7" s="36">
        <v>52.21</v>
      </c>
      <c r="P7" s="36">
        <v>77.95</v>
      </c>
      <c r="Q7" s="36">
        <v>3888</v>
      </c>
      <c r="R7" s="36">
        <v>53795</v>
      </c>
      <c r="S7" s="36">
        <v>668.64</v>
      </c>
      <c r="T7" s="36">
        <v>80.45</v>
      </c>
      <c r="U7" s="36">
        <v>27977</v>
      </c>
      <c r="V7" s="36">
        <v>9.59</v>
      </c>
      <c r="W7" s="36">
        <v>2917.31</v>
      </c>
      <c r="X7" s="36">
        <v>87.8</v>
      </c>
      <c r="Y7" s="36">
        <v>86.48</v>
      </c>
      <c r="Z7" s="36">
        <v>90.39</v>
      </c>
      <c r="AA7" s="36">
        <v>90.09</v>
      </c>
      <c r="AB7" s="36">
        <v>110.1</v>
      </c>
      <c r="AC7" s="36">
        <v>90.33</v>
      </c>
      <c r="AD7" s="36">
        <v>91.52</v>
      </c>
      <c r="AE7" s="36">
        <v>94.73</v>
      </c>
      <c r="AF7" s="36">
        <v>96.59</v>
      </c>
      <c r="AG7" s="36">
        <v>101.24</v>
      </c>
      <c r="AH7" s="36">
        <v>99.53</v>
      </c>
      <c r="AI7" s="36">
        <v>379.83</v>
      </c>
      <c r="AJ7" s="36">
        <v>418.69</v>
      </c>
      <c r="AK7" s="36">
        <v>447.74</v>
      </c>
      <c r="AL7" s="36">
        <v>476.57</v>
      </c>
      <c r="AM7" s="36">
        <v>76.959999999999994</v>
      </c>
      <c r="AN7" s="36">
        <v>245.23</v>
      </c>
      <c r="AO7" s="36">
        <v>243.86</v>
      </c>
      <c r="AP7" s="36">
        <v>236.15</v>
      </c>
      <c r="AQ7" s="36">
        <v>232.81</v>
      </c>
      <c r="AR7" s="36">
        <v>184.13</v>
      </c>
      <c r="AS7" s="36">
        <v>154.94999999999999</v>
      </c>
      <c r="AT7" s="36">
        <v>1289.3699999999999</v>
      </c>
      <c r="AU7" s="36">
        <v>412.13</v>
      </c>
      <c r="AV7" s="36">
        <v>232.06</v>
      </c>
      <c r="AW7" s="36">
        <v>165.01</v>
      </c>
      <c r="AX7" s="36">
        <v>5.84</v>
      </c>
      <c r="AY7" s="36">
        <v>477.59</v>
      </c>
      <c r="AZ7" s="36">
        <v>341.28</v>
      </c>
      <c r="BA7" s="36">
        <v>243.58</v>
      </c>
      <c r="BB7" s="36">
        <v>290.19</v>
      </c>
      <c r="BC7" s="36">
        <v>63.22</v>
      </c>
      <c r="BD7" s="36">
        <v>59.45</v>
      </c>
      <c r="BE7" s="36">
        <v>2767.32</v>
      </c>
      <c r="BF7" s="36">
        <v>2534.23</v>
      </c>
      <c r="BG7" s="36">
        <v>2450.31</v>
      </c>
      <c r="BH7" s="36">
        <v>2167.12</v>
      </c>
      <c r="BI7" s="36">
        <v>1637.13</v>
      </c>
      <c r="BJ7" s="36">
        <v>1812.65</v>
      </c>
      <c r="BK7" s="36">
        <v>1764.87</v>
      </c>
      <c r="BL7" s="36">
        <v>1622.51</v>
      </c>
      <c r="BM7" s="36">
        <v>1569.13</v>
      </c>
      <c r="BN7" s="36">
        <v>1436</v>
      </c>
      <c r="BO7" s="36">
        <v>1479.31</v>
      </c>
      <c r="BP7" s="36">
        <v>41.71</v>
      </c>
      <c r="BQ7" s="36">
        <v>42.34</v>
      </c>
      <c r="BR7" s="36">
        <v>46.12</v>
      </c>
      <c r="BS7" s="36">
        <v>47.07</v>
      </c>
      <c r="BT7" s="36">
        <v>65.319999999999993</v>
      </c>
      <c r="BU7" s="36">
        <v>59.35</v>
      </c>
      <c r="BV7" s="36">
        <v>60.75</v>
      </c>
      <c r="BW7" s="36">
        <v>62.83</v>
      </c>
      <c r="BX7" s="36">
        <v>64.63</v>
      </c>
      <c r="BY7" s="36">
        <v>66.56</v>
      </c>
      <c r="BZ7" s="36">
        <v>63.5</v>
      </c>
      <c r="CA7" s="36">
        <v>451.59</v>
      </c>
      <c r="CB7" s="36">
        <v>455.84</v>
      </c>
      <c r="CC7" s="36">
        <v>418.37</v>
      </c>
      <c r="CD7" s="36">
        <v>410.63</v>
      </c>
      <c r="CE7" s="36">
        <v>296</v>
      </c>
      <c r="CF7" s="36">
        <v>260.48</v>
      </c>
      <c r="CG7" s="36">
        <v>256</v>
      </c>
      <c r="CH7" s="36">
        <v>250.43</v>
      </c>
      <c r="CI7" s="36">
        <v>245.75</v>
      </c>
      <c r="CJ7" s="36">
        <v>244.29</v>
      </c>
      <c r="CK7" s="36">
        <v>253.12</v>
      </c>
      <c r="CL7" s="36">
        <v>900.61</v>
      </c>
      <c r="CM7" s="36">
        <v>900.61</v>
      </c>
      <c r="CN7" s="36">
        <v>890.25</v>
      </c>
      <c r="CO7" s="36">
        <v>930.25</v>
      </c>
      <c r="CP7" s="36">
        <v>919.9</v>
      </c>
      <c r="CQ7" s="36">
        <v>40.56</v>
      </c>
      <c r="CR7" s="36">
        <v>41.59</v>
      </c>
      <c r="CS7" s="36">
        <v>42.31</v>
      </c>
      <c r="CT7" s="36">
        <v>43.65</v>
      </c>
      <c r="CU7" s="36">
        <v>43.58</v>
      </c>
      <c r="CV7" s="36">
        <v>41.06</v>
      </c>
      <c r="CW7" s="36">
        <v>84.97</v>
      </c>
      <c r="CX7" s="36">
        <v>86.1</v>
      </c>
      <c r="CY7" s="36">
        <v>87.38</v>
      </c>
      <c r="CZ7" s="36">
        <v>88.31</v>
      </c>
      <c r="DA7" s="36">
        <v>89.18</v>
      </c>
      <c r="DB7" s="36">
        <v>79.88</v>
      </c>
      <c r="DC7" s="36">
        <v>80.47</v>
      </c>
      <c r="DD7" s="36">
        <v>81.3</v>
      </c>
      <c r="DE7" s="36">
        <v>82.2</v>
      </c>
      <c r="DF7" s="36">
        <v>82.35</v>
      </c>
      <c r="DG7" s="36">
        <v>80.39</v>
      </c>
      <c r="DH7" s="36">
        <v>11.81</v>
      </c>
      <c r="DI7" s="36">
        <v>14.04</v>
      </c>
      <c r="DJ7" s="36">
        <v>16.22</v>
      </c>
      <c r="DK7" s="36">
        <v>18.38</v>
      </c>
      <c r="DL7" s="36">
        <v>20.57</v>
      </c>
      <c r="DM7" s="36">
        <v>11.43</v>
      </c>
      <c r="DN7" s="36">
        <v>11.86</v>
      </c>
      <c r="DO7" s="36">
        <v>12.99</v>
      </c>
      <c r="DP7" s="36">
        <v>13.6</v>
      </c>
      <c r="DQ7" s="36">
        <v>22.34</v>
      </c>
      <c r="DR7" s="36">
        <v>21.63</v>
      </c>
      <c r="DS7" s="36">
        <v>0</v>
      </c>
      <c r="DT7" s="36">
        <v>0</v>
      </c>
      <c r="DU7" s="36">
        <v>0</v>
      </c>
      <c r="DV7" s="36">
        <v>0</v>
      </c>
      <c r="DW7" s="36">
        <v>0</v>
      </c>
      <c r="DX7" s="36">
        <v>0</v>
      </c>
      <c r="DY7" s="36">
        <v>0</v>
      </c>
      <c r="DZ7" s="36">
        <v>0</v>
      </c>
      <c r="EA7" s="36">
        <v>0</v>
      </c>
      <c r="EB7" s="36">
        <v>0</v>
      </c>
      <c r="EC7" s="36">
        <v>0</v>
      </c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0.1</v>
      </c>
      <c r="EJ7" s="36">
        <v>0.1</v>
      </c>
      <c r="EK7" s="36">
        <v>0.11</v>
      </c>
      <c r="EL7" s="36">
        <v>0.05</v>
      </c>
      <c r="EM7" s="36">
        <v>0.04</v>
      </c>
      <c r="EN7" s="36">
        <v>0.05</v>
      </c>
    </row>
    <row r="8" spans="1:147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</row>
    <row r="9" spans="1:147">
      <c r="A9" s="38"/>
      <c r="B9" s="38" t="s">
        <v>102</v>
      </c>
      <c r="C9" s="38" t="s">
        <v>103</v>
      </c>
      <c r="D9" s="38" t="s">
        <v>104</v>
      </c>
      <c r="E9" s="38" t="s">
        <v>105</v>
      </c>
      <c r="F9" s="38" t="s">
        <v>106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7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南砺市</cp:lastModifiedBy>
  <cp:lastPrinted>2016-02-25T02:47:04Z</cp:lastPrinted>
  <dcterms:created xsi:type="dcterms:W3CDTF">2016-02-03T07:46:53Z</dcterms:created>
  <dcterms:modified xsi:type="dcterms:W3CDTF">2016-02-25T03:01:15Z</dcterms:modified>
</cp:coreProperties>
</file>