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510" yWindow="27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<sst xmlns="http://schemas.openxmlformats.org/spreadsheetml/2006/main" count="220" uniqueCount="107">
  <si>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</si>
  <si>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</si>
  <si>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</si>
  <si>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</si>
  <si>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</si>
  <si>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</si>
  <si>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</si>
  <si>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</si>
  <si>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</si>
  <si>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</si>
  <si>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</si>
  <si>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</si>
  <si>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</si>
  <si>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</si>
  <si>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</si>
  <si>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</si>
  <si>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</si>
  <si>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</si>
  <si>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</si>
  <si>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</si>
  <si>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</si>
  <si>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</si>
  <si>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</si>
  <si>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</si>
  <si>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</si>
  <si>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</si>
  <si>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</si>
  <si>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</si>
  <si>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</si>
  <si>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</si>
  <si>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</si>
  <si>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</si>
  <si>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</si>
  <si>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</si>
  <si>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</si>
  <si>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</si>
  <si>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</si>
  <si>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</si>
  <si>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</si>
  <si>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</si>
  <si>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</si>
  <si>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</si>
  <si>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</si>
  <si>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</si>
  <si>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</si>
  <si>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</si>
  <si>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</si>
  <si>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</si>
  <si>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</si>
  <si>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</si>
  <si>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</si>
  <si>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</si>
  <si>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</si>
  <si>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</si>
  <si>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</si>
  <si>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</si>
  <si>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</si>
  <si>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</si>
  <si>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</si>
  <si>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</si>
  <si>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</si>
  <si>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</si>
  <si>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</si>
  <si>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</si>
  <si>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</si>
  <si>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</si>
  <si>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</si>
  <si>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</si>
  <si>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</si>
  <si>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</si>
  <si>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</si>
  <si>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</si>
  <si>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</si>
  <si>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</si>
  <si>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</si>
  <si>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</si>
  <si>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</si>
  <si>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</si>
  <si>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</si>
  <si>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</si>
  <si>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</si>
  <si>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</si>
  <si>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</si>
  <si>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</si>
  <si>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</si>
  <si>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</si>
  <si>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</si>
  <si>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</si>
  <si>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</si>
  <si>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</si>
  <si>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</si>
  <si>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</si>
  <si>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</si>
  <si>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砺波広域圏事務組合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</si>
  <si>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</si>
  <si>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</si>
  <si>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</si>
  <si>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</si>
  <si>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</si>
  <si>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</si>
  <si>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</si>
  <si>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</si>
  <si>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</si>
  <si>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</si>
  <si>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水道事業の料金体系は責任水量制としているた
め、健全で安定的な経営を行うことができ、創設
当初の企業債の償還も順調に進めてきた。
　しかし、平成２５年１１月に３７年経過する浄
水施設は老朽化が進んでおり、平成２６年度から
浄水施設の更新を進めてきた。
　この事業については多額の費用がかかるため、
企業債を借入れその費用に充てることとしている。このため、企業債残高、減価償却費や支払利息な
どの費用が増加する見込みであり、一時的に経営
が悪化することが想定される。
　また、施設利用率については類似団体より低い
水準となっており、水需要の低下も想定されるた
め、施設規模について今後の検討課題となる。</t>
    <rPh sb="1" eb="3">
      <t>スイドウ</t>
    </rPh>
    <rPh sb="3" eb="5">
      <t>ジギョウ</t>
    </rPh>
    <rPh sb="6" eb="8">
      <t>リョウキン</t>
    </rPh>
    <rPh sb="8" eb="10">
      <t>タイケイ</t>
    </rPh>
    <rPh sb="11" eb="13">
      <t>セキニン</t>
    </rPh>
    <rPh sb="13" eb="15">
      <t>スイリョウ</t>
    </rPh>
    <rPh sb="15" eb="16">
      <t>セイ</t>
    </rPh>
    <rPh sb="25" eb="27">
      <t>ケンゼン</t>
    </rPh>
    <rPh sb="28" eb="31">
      <t>アンテイテキ</t>
    </rPh>
    <rPh sb="32" eb="34">
      <t>ケイエイ</t>
    </rPh>
    <rPh sb="35" eb="36">
      <t>オコナ</t>
    </rPh>
    <rPh sb="43" eb="45">
      <t>ソウセツ</t>
    </rPh>
    <rPh sb="46" eb="48">
      <t>トウショ</t>
    </rPh>
    <rPh sb="49" eb="51">
      <t>キギョウ</t>
    </rPh>
    <rPh sb="51" eb="52">
      <t>サイ</t>
    </rPh>
    <rPh sb="53" eb="55">
      <t>ショウカン</t>
    </rPh>
    <rPh sb="56" eb="58">
      <t>ジュンチョウ</t>
    </rPh>
    <rPh sb="59" eb="60">
      <t>スス</t>
    </rPh>
    <rPh sb="73" eb="75">
      <t>ヘイセイ</t>
    </rPh>
    <rPh sb="84" eb="85">
      <t>ネン</t>
    </rPh>
    <rPh sb="85" eb="87">
      <t>ケイカ</t>
    </rPh>
    <rPh sb="92" eb="94">
      <t>シセツ</t>
    </rPh>
    <rPh sb="95" eb="98">
      <t>ロウキュウカ</t>
    </rPh>
    <rPh sb="99" eb="100">
      <t>スス</t>
    </rPh>
    <rPh sb="105" eb="107">
      <t>ヘイセイ</t>
    </rPh>
    <rPh sb="109" eb="111">
      <t>ネンド</t>
    </rPh>
    <rPh sb="114" eb="116">
      <t>ジョウスイ</t>
    </rPh>
    <rPh sb="116" eb="118">
      <t>シセツ</t>
    </rPh>
    <rPh sb="119" eb="121">
      <t>コウシン</t>
    </rPh>
    <rPh sb="122" eb="123">
      <t>スス</t>
    </rPh>
    <rPh sb="140" eb="142">
      <t>タガク</t>
    </rPh>
    <rPh sb="143" eb="145">
      <t>ヒヨウ</t>
    </rPh>
    <rPh sb="223" eb="225">
      <t>アッカ</t>
    </rPh>
    <rPh sb="230" eb="232">
      <t>ソウテイ</t>
    </rPh>
    <rPh sb="242" eb="244">
      <t>シセツ</t>
    </rPh>
    <rPh sb="244" eb="247">
      <t>リヨウリツ</t>
    </rPh>
    <rPh sb="252" eb="254">
      <t>ルイジ</t>
    </rPh>
    <rPh sb="254" eb="256">
      <t>ダンタイ</t>
    </rPh>
    <rPh sb="258" eb="259">
      <t>ヒク</t>
    </rPh>
    <rPh sb="261" eb="263">
      <t>スイジュン</t>
    </rPh>
    <rPh sb="270" eb="271">
      <t>ミズ</t>
    </rPh>
    <rPh sb="271" eb="273">
      <t>ジュヨウ</t>
    </rPh>
    <rPh sb="274" eb="276">
      <t>テイカ</t>
    </rPh>
    <rPh sb="277" eb="279">
      <t>ソウテイ</t>
    </rPh>
    <rPh sb="286" eb="288">
      <t>シセツ</t>
    </rPh>
    <rPh sb="288" eb="290">
      <t>キボ</t>
    </rPh>
    <rPh sb="294" eb="296">
      <t>コンゴ</t>
    </rPh>
    <rPh sb="297" eb="299">
      <t>ケントウ</t>
    </rPh>
    <rPh sb="299" eb="301">
      <t>カダイ</t>
    </rPh>
    <phoneticPr fontId="4"/>
  </si>
  <si>
    <t>　固定資産の老朽化は、類似団体と同様に進んで
おり、その更新・修繕費用の増加が見込まれる。
浄水施設については、全系列の半分を更新するこ
とで、老朽化に対応する。
　一方、管路の経年化率は低い水準にあるが、管
路の大半が当初に布設したものであるとともに、
更新については手つかずとなっている。</t>
    <rPh sb="1" eb="3">
      <t>コテイ</t>
    </rPh>
    <rPh sb="3" eb="5">
      <t>シサン</t>
    </rPh>
    <rPh sb="6" eb="9">
      <t>ロウキュウカ</t>
    </rPh>
    <rPh sb="11" eb="13">
      <t>ルイジ</t>
    </rPh>
    <rPh sb="13" eb="15">
      <t>ダンタイ</t>
    </rPh>
    <rPh sb="16" eb="18">
      <t>ドウヨウ</t>
    </rPh>
    <rPh sb="19" eb="20">
      <t>スス</t>
    </rPh>
    <rPh sb="28" eb="30">
      <t>コウシン</t>
    </rPh>
    <rPh sb="36" eb="38">
      <t>ゾウカ</t>
    </rPh>
    <rPh sb="39" eb="41">
      <t>ミコ</t>
    </rPh>
    <rPh sb="46" eb="48">
      <t>ジョウスイ</t>
    </rPh>
    <rPh sb="48" eb="50">
      <t>シセツ</t>
    </rPh>
    <rPh sb="76" eb="78">
      <t>タイオウ</t>
    </rPh>
    <rPh sb="83" eb="85">
      <t>イッポウ</t>
    </rPh>
    <rPh sb="86" eb="88">
      <t>カンロ</t>
    </rPh>
    <rPh sb="89" eb="92">
      <t>ケイネンカ</t>
    </rPh>
    <rPh sb="92" eb="93">
      <t>リツ</t>
    </rPh>
    <rPh sb="94" eb="95">
      <t>ヒク</t>
    </rPh>
    <rPh sb="96" eb="98">
      <t>スイジュン</t>
    </rPh>
    <rPh sb="107" eb="109">
      <t>タイハン</t>
    </rPh>
    <rPh sb="110" eb="112">
      <t>トウショ</t>
    </rPh>
    <rPh sb="113" eb="115">
      <t>フセツ</t>
    </rPh>
    <rPh sb="128" eb="130">
      <t>コウシン</t>
    </rPh>
    <rPh sb="135" eb="136">
      <t>テ</t>
    </rPh>
    <phoneticPr fontId="4"/>
  </si>
  <si>
    <t>　近年は健全経営を行うことができていたが、老
朽化施設の更新費用、修繕費用などで経営が悪化
することが想定される。
　浄水施設更新にあたり、一時的な経営悪化は織
り込み済みであり、早期に解消する計画であるが、
その後も老朽管路の更新が控えている。そのため、
効率的かつ計画的な投資が必要と考えられる。</t>
    <rPh sb="1" eb="3">
      <t>キンネン</t>
    </rPh>
    <rPh sb="4" eb="6">
      <t>ケンゼン</t>
    </rPh>
    <rPh sb="6" eb="8">
      <t>ケイエイ</t>
    </rPh>
    <rPh sb="9" eb="10">
      <t>オコナ</t>
    </rPh>
    <rPh sb="25" eb="27">
      <t>シセツ</t>
    </rPh>
    <rPh sb="28" eb="30">
      <t>コウシン</t>
    </rPh>
    <rPh sb="30" eb="32">
      <t>ヒヨウ</t>
    </rPh>
    <rPh sb="33" eb="35">
      <t>シュウゼン</t>
    </rPh>
    <rPh sb="35" eb="37">
      <t>ヒヨウ</t>
    </rPh>
    <rPh sb="40" eb="42">
      <t>ケイエイ</t>
    </rPh>
    <rPh sb="43" eb="45">
      <t>アッカ</t>
    </rPh>
    <rPh sb="51" eb="53">
      <t>ソウテイ</t>
    </rPh>
    <rPh sb="59" eb="61">
      <t>ジョウスイ</t>
    </rPh>
    <rPh sb="61" eb="63">
      <t>シセツ</t>
    </rPh>
    <rPh sb="63" eb="65">
      <t>コウシン</t>
    </rPh>
    <rPh sb="70" eb="73">
      <t>イチジテキ</t>
    </rPh>
    <rPh sb="74" eb="76">
      <t>ケイエイ</t>
    </rPh>
    <rPh sb="76" eb="78">
      <t>アッカ</t>
    </rPh>
    <rPh sb="79" eb="80">
      <t>オ</t>
    </rPh>
    <rPh sb="82" eb="83">
      <t>コ</t>
    </rPh>
    <rPh sb="84" eb="85">
      <t>ズ</t>
    </rPh>
    <rPh sb="90" eb="92">
      <t>ソウキ</t>
    </rPh>
    <rPh sb="93" eb="95">
      <t>カイショウ</t>
    </rPh>
    <rPh sb="97" eb="99">
      <t>ケイカク</t>
    </rPh>
    <rPh sb="107" eb="108">
      <t>ゴ</t>
    </rPh>
    <rPh sb="109" eb="111">
      <t>ロウキュウ</t>
    </rPh>
    <rPh sb="111" eb="113">
      <t>カンロ</t>
    </rPh>
    <rPh sb="114" eb="116">
      <t>コウシン</t>
    </rPh>
    <rPh sb="117" eb="118">
      <t>ヒカ</t>
    </rPh>
    <rPh sb="129" eb="132">
      <t>コウリツテキ</t>
    </rPh>
    <rPh sb="134" eb="137">
      <t>ケイカクテキ</t>
    </rPh>
    <rPh sb="138" eb="140">
      <t>トウシ</t>
    </rPh>
    <rPh sb="141" eb="143">
      <t>ヒツヨウ</t>
    </rPh>
    <rPh sb="144" eb="145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</si>
</sst>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0.13</c:v>
                </c:pt>
                <c:pt idx="1">
                  <c:v>0</c:v>
                </c:pt>
                <c:pt idx="2" formatCode="#,##0.00;&quot;△&quot;#,##0.00;&quot;-&quot;">
                  <c:v>0.1</c:v>
                </c:pt>
                <c:pt idx="3" formatCode="#,##0.00;&quot;△&quot;#,##0.00;&quot;-&quot;">
                  <c:v>0.1</c:v>
                </c:pt>
                <c:pt idx="4" formatCode="#,##0.00;&quot;△&quot;#,##0.00;&quot;-&quot;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6832"/>
        <c:axId val="7149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0.31</c:v>
                </c:pt>
                <c:pt idx="2">
                  <c:v>0.16</c:v>
                </c:pt>
                <c:pt idx="3">
                  <c:v>0.25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96832"/>
        <c:axId val="71498752"/>
      </c:lineChart>
      <c:dateAx>
        <c:axId val="7149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498752"/>
        <c:crosses val="autoZero"/>
        <c:auto val="1"/>
        <c:lblOffset val="100"/>
        <c:baseTimeUnit val="years"/>
      </c:dateAx>
      <c:valAx>
        <c:axId val="7149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49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54.31</c:v>
                </c:pt>
                <c:pt idx="1">
                  <c:v>52.42</c:v>
                </c:pt>
                <c:pt idx="2">
                  <c:v>52.75</c:v>
                </c:pt>
                <c:pt idx="3">
                  <c:v>53.44</c:v>
                </c:pt>
                <c:pt idx="4">
                  <c:v>58.03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81664"/>
        <c:axId val="7288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64.150000000000006</c:v>
                </c:pt>
                <c:pt idx="1">
                  <c:v>63.73</c:v>
                </c:pt>
                <c:pt idx="2">
                  <c:v>64.55</c:v>
                </c:pt>
                <c:pt idx="3">
                  <c:v>64.12</c:v>
                </c:pt>
                <c:pt idx="4">
                  <c:v>62.69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81664"/>
        <c:axId val="72883584"/>
      </c:lineChart>
      <c:dateAx>
        <c:axId val="7288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883584"/>
        <c:crosses val="autoZero"/>
        <c:auto val="1"/>
        <c:lblOffset val="100"/>
        <c:baseTimeUnit val="years"/>
      </c:dateAx>
      <c:valAx>
        <c:axId val="7288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88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22240"/>
        <c:axId val="7292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99.88</c:v>
                </c:pt>
                <c:pt idx="1">
                  <c:v>99.96</c:v>
                </c:pt>
                <c:pt idx="2">
                  <c:v>99.93</c:v>
                </c:pt>
                <c:pt idx="3">
                  <c:v>100.12</c:v>
                </c:pt>
                <c:pt idx="4">
                  <c:v>100.12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22240"/>
        <c:axId val="72924160"/>
      </c:lineChart>
      <c:dateAx>
        <c:axId val="7292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924160"/>
        <c:crosses val="autoZero"/>
        <c:auto val="1"/>
        <c:lblOffset val="100"/>
        <c:baseTimeUnit val="years"/>
      </c:dateAx>
      <c:valAx>
        <c:axId val="7292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2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118</c:v>
                </c:pt>
                <c:pt idx="1">
                  <c:v>115.64</c:v>
                </c:pt>
                <c:pt idx="2">
                  <c:v>118.23</c:v>
                </c:pt>
                <c:pt idx="3">
                  <c:v>123.05</c:v>
                </c:pt>
                <c:pt idx="4">
                  <c:v>135.09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26528"/>
        <c:axId val="7192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112.1</c:v>
                </c:pt>
                <c:pt idx="1">
                  <c:v>111.78</c:v>
                </c:pt>
                <c:pt idx="2">
                  <c:v>113.16</c:v>
                </c:pt>
                <c:pt idx="3">
                  <c:v>113.88</c:v>
                </c:pt>
                <c:pt idx="4">
                  <c:v>113.47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26528"/>
        <c:axId val="71928448"/>
      </c:lineChart>
      <c:dateAx>
        <c:axId val="7192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928448"/>
        <c:crosses val="autoZero"/>
        <c:auto val="1"/>
        <c:lblOffset val="100"/>
        <c:baseTimeUnit val="years"/>
      </c:dateAx>
      <c:valAx>
        <c:axId val="71928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92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24.78</c:v>
                </c:pt>
                <c:pt idx="1">
                  <c:v>25.37</c:v>
                </c:pt>
                <c:pt idx="2">
                  <c:v>28.75</c:v>
                </c:pt>
                <c:pt idx="3">
                  <c:v>32.33</c:v>
                </c:pt>
                <c:pt idx="4">
                  <c:v>35.35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29248"/>
        <c:axId val="7223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36.57</c:v>
                </c:pt>
                <c:pt idx="1">
                  <c:v>37.549999999999997</c:v>
                </c:pt>
                <c:pt idx="2">
                  <c:v>38.86</c:v>
                </c:pt>
                <c:pt idx="3">
                  <c:v>39.81</c:v>
                </c:pt>
                <c:pt idx="4">
                  <c:v>51.44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9248"/>
        <c:axId val="72231168"/>
      </c:lineChart>
      <c:dateAx>
        <c:axId val="7222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31168"/>
        <c:crosses val="autoZero"/>
        <c:auto val="1"/>
        <c:lblOffset val="100"/>
        <c:baseTimeUnit val="years"/>
      </c:dateAx>
      <c:valAx>
        <c:axId val="7223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2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63168"/>
        <c:axId val="7226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5.27</c:v>
                </c:pt>
                <c:pt idx="1">
                  <c:v>9.98</c:v>
                </c:pt>
                <c:pt idx="2">
                  <c:v>12.13</c:v>
                </c:pt>
                <c:pt idx="3">
                  <c:v>13.72</c:v>
                </c:pt>
                <c:pt idx="4">
                  <c:v>16.77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3168"/>
        <c:axId val="72265088"/>
      </c:lineChart>
      <c:dateAx>
        <c:axId val="7226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65088"/>
        <c:crosses val="autoZero"/>
        <c:auto val="1"/>
        <c:lblOffset val="100"/>
        <c:baseTimeUnit val="years"/>
      </c:dateAx>
      <c:valAx>
        <c:axId val="7226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6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76832"/>
        <c:axId val="7199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25.58</c:v>
                </c:pt>
                <c:pt idx="1">
                  <c:v>25.8</c:v>
                </c:pt>
                <c:pt idx="2">
                  <c:v>23.57</c:v>
                </c:pt>
                <c:pt idx="3">
                  <c:v>21.34</c:v>
                </c:pt>
                <c:pt idx="4">
                  <c:v>16.89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76832"/>
        <c:axId val="71991296"/>
      </c:lineChart>
      <c:dateAx>
        <c:axId val="7197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991296"/>
        <c:crosses val="autoZero"/>
        <c:auto val="1"/>
        <c:lblOffset val="100"/>
        <c:baseTimeUnit val="years"/>
      </c:dateAx>
      <c:valAx>
        <c:axId val="71991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97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14358.42</c:v>
                </c:pt>
                <c:pt idx="1">
                  <c:v>15887.31</c:v>
                </c:pt>
                <c:pt idx="2">
                  <c:v>7150.34</c:v>
                </c:pt>
                <c:pt idx="3">
                  <c:v>2300.35</c:v>
                </c:pt>
                <c:pt idx="4">
                  <c:v>516.98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17408"/>
        <c:axId val="7201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669.4</c:v>
                </c:pt>
                <c:pt idx="1">
                  <c:v>720.62</c:v>
                </c:pt>
                <c:pt idx="2">
                  <c:v>654.97</c:v>
                </c:pt>
                <c:pt idx="3">
                  <c:v>634.53</c:v>
                </c:pt>
                <c:pt idx="4">
                  <c:v>200.22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17408"/>
        <c:axId val="72019328"/>
      </c:lineChart>
      <c:dateAx>
        <c:axId val="7201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019328"/>
        <c:crosses val="autoZero"/>
        <c:auto val="1"/>
        <c:lblOffset val="100"/>
        <c:baseTimeUnit val="years"/>
      </c:dateAx>
      <c:valAx>
        <c:axId val="72019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01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108.68</c:v>
                </c:pt>
                <c:pt idx="1">
                  <c:v>119.7</c:v>
                </c:pt>
                <c:pt idx="2">
                  <c:v>111.78</c:v>
                </c:pt>
                <c:pt idx="3">
                  <c:v>113.88</c:v>
                </c:pt>
                <c:pt idx="4">
                  <c:v>127.7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57984"/>
        <c:axId val="7205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446.65</c:v>
                </c:pt>
                <c:pt idx="1">
                  <c:v>415.99</c:v>
                </c:pt>
                <c:pt idx="2">
                  <c:v>383.75</c:v>
                </c:pt>
                <c:pt idx="3">
                  <c:v>368.94</c:v>
                </c:pt>
                <c:pt idx="4">
                  <c:v>351.06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57984"/>
        <c:axId val="72059904"/>
      </c:lineChart>
      <c:dateAx>
        <c:axId val="7205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059904"/>
        <c:crosses val="autoZero"/>
        <c:auto val="1"/>
        <c:lblOffset val="100"/>
        <c:baseTimeUnit val="years"/>
      </c:dateAx>
      <c:valAx>
        <c:axId val="72059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05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108.11</c:v>
                </c:pt>
                <c:pt idx="1">
                  <c:v>105.9</c:v>
                </c:pt>
                <c:pt idx="2">
                  <c:v>108.29</c:v>
                </c:pt>
                <c:pt idx="3">
                  <c:v>112.77</c:v>
                </c:pt>
                <c:pt idx="4">
                  <c:v>124.74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84480"/>
        <c:axId val="7218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108.75</c:v>
                </c:pt>
                <c:pt idx="1">
                  <c:v>108.61</c:v>
                </c:pt>
                <c:pt idx="2">
                  <c:v>110.39</c:v>
                </c:pt>
                <c:pt idx="3">
                  <c:v>111.12</c:v>
                </c:pt>
                <c:pt idx="4">
                  <c:v>112.92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84480"/>
        <c:axId val="72180864"/>
      </c:lineChart>
      <c:dateAx>
        <c:axId val="7208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80864"/>
        <c:crosses val="autoZero"/>
        <c:auto val="1"/>
        <c:lblOffset val="100"/>
        <c:baseTimeUnit val="years"/>
      </c:dateAx>
      <c:valAx>
        <c:axId val="7218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08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41.62</c:v>
                </c:pt>
                <c:pt idx="1">
                  <c:v>43.77</c:v>
                </c:pt>
                <c:pt idx="2">
                  <c:v>42.54</c:v>
                </c:pt>
                <c:pt idx="3">
                  <c:v>40.32</c:v>
                </c:pt>
                <c:pt idx="4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06208"/>
        <c:axId val="7220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80.38</c:v>
                </c:pt>
                <c:pt idx="1">
                  <c:v>78.760000000000005</c:v>
                </c:pt>
                <c:pt idx="2">
                  <c:v>76.81</c:v>
                </c:pt>
                <c:pt idx="3">
                  <c:v>75.75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06208"/>
        <c:axId val="72208384"/>
      </c:lineChart>
      <c:dateAx>
        <c:axId val="7220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08384"/>
        <c:crosses val="autoZero"/>
        <c:auto val="1"/>
        <c:lblOffset val="100"/>
        <c:baseTimeUnit val="years"/>
      </c:dateAx>
      <c:valAx>
        <c:axId val="7220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0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1" zoomScaleNormal="100" workbookViewId="0">
      <selection activeCell="BK62" sqref="BK6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富山県　砺波広域圏事務組合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用水供給事業</v>
      </c>
      <c r="S8" s="53"/>
      <c r="T8" s="53"/>
      <c r="U8" s="53"/>
      <c r="V8" s="53"/>
      <c r="W8" s="53"/>
      <c r="X8" s="53"/>
      <c r="Y8" s="54"/>
      <c r="Z8" s="52" t="str">
        <f>データ!L6</f>
        <v>B</v>
      </c>
      <c r="AA8" s="53"/>
      <c r="AB8" s="53"/>
      <c r="AC8" s="53"/>
      <c r="AD8" s="53"/>
      <c r="AE8" s="53"/>
      <c r="AF8" s="53"/>
      <c r="AG8" s="54"/>
      <c r="AH8" s="3"/>
      <c r="AI8" s="55" t="str">
        <f>データ!Q6</f>
        <v>-</v>
      </c>
      <c r="AJ8" s="56"/>
      <c r="AK8" s="56"/>
      <c r="AL8" s="56"/>
      <c r="AM8" s="56"/>
      <c r="AN8" s="56"/>
      <c r="AO8" s="56"/>
      <c r="AP8" s="57"/>
      <c r="AQ8" s="47" t="str">
        <f>データ!R6</f>
        <v>-</v>
      </c>
      <c r="AR8" s="47"/>
      <c r="AS8" s="47"/>
      <c r="AT8" s="47"/>
      <c r="AU8" s="47"/>
      <c r="AV8" s="47"/>
      <c r="AW8" s="47"/>
      <c r="AX8" s="47"/>
      <c r="AY8" s="47" t="str">
        <f>データ!S6</f>
        <v>-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84.68</v>
      </c>
      <c r="K10" s="47"/>
      <c r="L10" s="47"/>
      <c r="M10" s="47"/>
      <c r="N10" s="47"/>
      <c r="O10" s="47"/>
      <c r="P10" s="47"/>
      <c r="Q10" s="47"/>
      <c r="R10" s="47">
        <f>データ!O6</f>
        <v>96.03</v>
      </c>
      <c r="S10" s="47"/>
      <c r="T10" s="47"/>
      <c r="U10" s="47"/>
      <c r="V10" s="47"/>
      <c r="W10" s="47"/>
      <c r="X10" s="47"/>
      <c r="Y10" s="47"/>
      <c r="Z10" s="78">
        <f>データ!P6</f>
        <v>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98792</v>
      </c>
      <c r="AJ10" s="78"/>
      <c r="AK10" s="78"/>
      <c r="AL10" s="78"/>
      <c r="AM10" s="78"/>
      <c r="AN10" s="78"/>
      <c r="AO10" s="78"/>
      <c r="AP10" s="78"/>
      <c r="AQ10" s="47">
        <f>データ!U6</f>
        <v>234.28</v>
      </c>
      <c r="AR10" s="47"/>
      <c r="AS10" s="47"/>
      <c r="AT10" s="47"/>
      <c r="AU10" s="47"/>
      <c r="AV10" s="47"/>
      <c r="AW10" s="47"/>
      <c r="AX10" s="47"/>
      <c r="AY10" s="47">
        <f>データ!V6</f>
        <v>421.68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168912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富山県　砺波広域圏事務組合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84.68</v>
      </c>
      <c r="O6" s="32">
        <f t="shared" si="3"/>
        <v>96.03</v>
      </c>
      <c r="P6" s="32">
        <f t="shared" si="3"/>
        <v>0</v>
      </c>
      <c r="Q6" s="32" t="str">
        <f t="shared" si="3"/>
        <v>-</v>
      </c>
      <c r="R6" s="32" t="str">
        <f t="shared" si="3"/>
        <v>-</v>
      </c>
      <c r="S6" s="32" t="str">
        <f t="shared" si="3"/>
        <v>-</v>
      </c>
      <c r="T6" s="32">
        <f t="shared" si="3"/>
        <v>98792</v>
      </c>
      <c r="U6" s="32">
        <f t="shared" si="3"/>
        <v>234.28</v>
      </c>
      <c r="V6" s="32">
        <f t="shared" si="3"/>
        <v>421.68</v>
      </c>
      <c r="W6" s="33">
        <f>IF(W7="",NA(),W7)</f>
        <v>118</v>
      </c>
      <c r="X6" s="33">
        <f t="shared" ref="X6:AF6" si="4">IF(X7="",NA(),X7)</f>
        <v>115.64</v>
      </c>
      <c r="Y6" s="33">
        <f t="shared" si="4"/>
        <v>118.23</v>
      </c>
      <c r="Z6" s="33">
        <f t="shared" si="4"/>
        <v>123.05</v>
      </c>
      <c r="AA6" s="33">
        <f t="shared" si="4"/>
        <v>135.09</v>
      </c>
      <c r="AB6" s="33">
        <f t="shared" si="4"/>
        <v>112.1</v>
      </c>
      <c r="AC6" s="33">
        <f t="shared" si="4"/>
        <v>111.78</v>
      </c>
      <c r="AD6" s="33">
        <f t="shared" si="4"/>
        <v>113.16</v>
      </c>
      <c r="AE6" s="33">
        <f t="shared" si="4"/>
        <v>113.88</v>
      </c>
      <c r="AF6" s="33">
        <f t="shared" si="4"/>
        <v>113.47</v>
      </c>
      <c r="AG6" s="32" t="str">
        <f>IF(AG7="","",IF(AG7="-","【-】","【"&amp;SUBSTITUTE(TEXT(AG7,"#,##0.00"),"-","△")&amp;"】"))</f>
        <v>【113.47】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25.58</v>
      </c>
      <c r="AN6" s="33">
        <f t="shared" si="5"/>
        <v>25.8</v>
      </c>
      <c r="AO6" s="33">
        <f t="shared" si="5"/>
        <v>23.57</v>
      </c>
      <c r="AP6" s="33">
        <f t="shared" si="5"/>
        <v>21.34</v>
      </c>
      <c r="AQ6" s="33">
        <f t="shared" si="5"/>
        <v>16.89</v>
      </c>
      <c r="AR6" s="32" t="str">
        <f>IF(AR7="","",IF(AR7="-","【-】","【"&amp;SUBSTITUTE(TEXT(AR7,"#,##0.00"),"-","△")&amp;"】"))</f>
        <v>【16.89】</v>
      </c>
      <c r="AS6" s="33">
        <f>IF(AS7="",NA(),AS7)</f>
        <v>14358.42</v>
      </c>
      <c r="AT6" s="33">
        <f t="shared" ref="AT6:BB6" si="6">IF(AT7="",NA(),AT7)</f>
        <v>15887.31</v>
      </c>
      <c r="AU6" s="33">
        <f t="shared" si="6"/>
        <v>7150.34</v>
      </c>
      <c r="AV6" s="33">
        <f t="shared" si="6"/>
        <v>2300.35</v>
      </c>
      <c r="AW6" s="33">
        <f t="shared" si="6"/>
        <v>516.98</v>
      </c>
      <c r="AX6" s="33">
        <f t="shared" si="6"/>
        <v>669.4</v>
      </c>
      <c r="AY6" s="33">
        <f t="shared" si="6"/>
        <v>720.62</v>
      </c>
      <c r="AZ6" s="33">
        <f t="shared" si="6"/>
        <v>654.97</v>
      </c>
      <c r="BA6" s="33">
        <f t="shared" si="6"/>
        <v>634.53</v>
      </c>
      <c r="BB6" s="33">
        <f t="shared" si="6"/>
        <v>200.22</v>
      </c>
      <c r="BC6" s="32" t="str">
        <f>IF(BC7="","",IF(BC7="-","【-】","【"&amp;SUBSTITUTE(TEXT(BC7,"#,##0.00"),"-","△")&amp;"】"))</f>
        <v>【200.22】</v>
      </c>
      <c r="BD6" s="33">
        <f>IF(BD7="",NA(),BD7)</f>
        <v>108.68</v>
      </c>
      <c r="BE6" s="33">
        <f t="shared" ref="BE6:BM6" si="7">IF(BE7="",NA(),BE7)</f>
        <v>119.7</v>
      </c>
      <c r="BF6" s="33">
        <f t="shared" si="7"/>
        <v>111.78</v>
      </c>
      <c r="BG6" s="33">
        <f t="shared" si="7"/>
        <v>113.88</v>
      </c>
      <c r="BH6" s="33">
        <f t="shared" si="7"/>
        <v>127.7</v>
      </c>
      <c r="BI6" s="33">
        <f t="shared" si="7"/>
        <v>446.65</v>
      </c>
      <c r="BJ6" s="33">
        <f t="shared" si="7"/>
        <v>415.99</v>
      </c>
      <c r="BK6" s="33">
        <f t="shared" si="7"/>
        <v>383.75</v>
      </c>
      <c r="BL6" s="33">
        <f t="shared" si="7"/>
        <v>368.94</v>
      </c>
      <c r="BM6" s="33">
        <f t="shared" si="7"/>
        <v>351.06</v>
      </c>
      <c r="BN6" s="32" t="str">
        <f>IF(BN7="","",IF(BN7="-","【-】","【"&amp;SUBSTITUTE(TEXT(BN7,"#,##0.00"),"-","△")&amp;"】"))</f>
        <v>【351.06】</v>
      </c>
      <c r="BO6" s="33">
        <f>IF(BO7="",NA(),BO7)</f>
        <v>108.11</v>
      </c>
      <c r="BP6" s="33">
        <f t="shared" ref="BP6:BX6" si="8">IF(BP7="",NA(),BP7)</f>
        <v>105.9</v>
      </c>
      <c r="BQ6" s="33">
        <f t="shared" si="8"/>
        <v>108.29</v>
      </c>
      <c r="BR6" s="33">
        <f t="shared" si="8"/>
        <v>112.77</v>
      </c>
      <c r="BS6" s="33">
        <f t="shared" si="8"/>
        <v>124.74</v>
      </c>
      <c r="BT6" s="33">
        <f t="shared" si="8"/>
        <v>108.75</v>
      </c>
      <c r="BU6" s="33">
        <f t="shared" si="8"/>
        <v>108.61</v>
      </c>
      <c r="BV6" s="33">
        <f t="shared" si="8"/>
        <v>110.39</v>
      </c>
      <c r="BW6" s="33">
        <f t="shared" si="8"/>
        <v>111.12</v>
      </c>
      <c r="BX6" s="33">
        <f t="shared" si="8"/>
        <v>112.92</v>
      </c>
      <c r="BY6" s="32" t="str">
        <f>IF(BY7="","",IF(BY7="-","【-】","【"&amp;SUBSTITUTE(TEXT(BY7,"#,##0.00"),"-","△")&amp;"】"))</f>
        <v>【112.92】</v>
      </c>
      <c r="BZ6" s="33">
        <f>IF(BZ7="",NA(),BZ7)</f>
        <v>41.62</v>
      </c>
      <c r="CA6" s="33">
        <f t="shared" ref="CA6:CI6" si="9">IF(CA7="",NA(),CA7)</f>
        <v>43.77</v>
      </c>
      <c r="CB6" s="33">
        <f t="shared" si="9"/>
        <v>42.54</v>
      </c>
      <c r="CC6" s="33">
        <f t="shared" si="9"/>
        <v>40.32</v>
      </c>
      <c r="CD6" s="33">
        <f t="shared" si="9"/>
        <v>35</v>
      </c>
      <c r="CE6" s="33">
        <f t="shared" si="9"/>
        <v>80.38</v>
      </c>
      <c r="CF6" s="33">
        <f t="shared" si="9"/>
        <v>78.760000000000005</v>
      </c>
      <c r="CG6" s="33">
        <f t="shared" si="9"/>
        <v>76.81</v>
      </c>
      <c r="CH6" s="33">
        <f t="shared" si="9"/>
        <v>75.75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>
        <f>IF(CK7="",NA(),CK7)</f>
        <v>54.31</v>
      </c>
      <c r="CL6" s="33">
        <f t="shared" ref="CL6:CT6" si="10">IF(CL7="",NA(),CL7)</f>
        <v>52.42</v>
      </c>
      <c r="CM6" s="33">
        <f t="shared" si="10"/>
        <v>52.75</v>
      </c>
      <c r="CN6" s="33">
        <f t="shared" si="10"/>
        <v>53.44</v>
      </c>
      <c r="CO6" s="33">
        <f t="shared" si="10"/>
        <v>58.03</v>
      </c>
      <c r="CP6" s="33">
        <f t="shared" si="10"/>
        <v>64.150000000000006</v>
      </c>
      <c r="CQ6" s="33">
        <f t="shared" si="10"/>
        <v>63.73</v>
      </c>
      <c r="CR6" s="33">
        <f t="shared" si="10"/>
        <v>64.55</v>
      </c>
      <c r="CS6" s="33">
        <f t="shared" si="10"/>
        <v>64.12</v>
      </c>
      <c r="CT6" s="33">
        <f t="shared" si="10"/>
        <v>62.69</v>
      </c>
      <c r="CU6" s="32" t="str">
        <f>IF(CU7="","",IF(CU7="-","【-】","【"&amp;SUBSTITUTE(TEXT(CU7,"#,##0.00"),"-","△")&amp;"】"))</f>
        <v>【62.69】</v>
      </c>
      <c r="CV6" s="33">
        <f>IF(CV7="",NA(),CV7)</f>
        <v>100</v>
      </c>
      <c r="CW6" s="33">
        <f t="shared" ref="CW6:DE6" si="11">IF(CW7="",NA(),CW7)</f>
        <v>100</v>
      </c>
      <c r="CX6" s="33">
        <f t="shared" si="11"/>
        <v>100</v>
      </c>
      <c r="CY6" s="33">
        <f t="shared" si="11"/>
        <v>100</v>
      </c>
      <c r="CZ6" s="33">
        <f t="shared" si="11"/>
        <v>100</v>
      </c>
      <c r="DA6" s="33">
        <f t="shared" si="11"/>
        <v>99.88</v>
      </c>
      <c r="DB6" s="33">
        <f t="shared" si="11"/>
        <v>99.96</v>
      </c>
      <c r="DC6" s="33">
        <f t="shared" si="11"/>
        <v>99.93</v>
      </c>
      <c r="DD6" s="33">
        <f t="shared" si="11"/>
        <v>100.12</v>
      </c>
      <c r="DE6" s="33">
        <f t="shared" si="11"/>
        <v>100.12</v>
      </c>
      <c r="DF6" s="32" t="str">
        <f>IF(DF7="","",IF(DF7="-","【-】","【"&amp;SUBSTITUTE(TEXT(DF7,"#,##0.00"),"-","△")&amp;"】"))</f>
        <v>【100.12】</v>
      </c>
      <c r="DG6" s="33">
        <f>IF(DG7="",NA(),DG7)</f>
        <v>24.78</v>
      </c>
      <c r="DH6" s="33">
        <f t="shared" ref="DH6:DP6" si="12">IF(DH7="",NA(),DH7)</f>
        <v>25.37</v>
      </c>
      <c r="DI6" s="33">
        <f t="shared" si="12"/>
        <v>28.75</v>
      </c>
      <c r="DJ6" s="33">
        <f t="shared" si="12"/>
        <v>32.33</v>
      </c>
      <c r="DK6" s="33">
        <f t="shared" si="12"/>
        <v>35.35</v>
      </c>
      <c r="DL6" s="33">
        <f t="shared" si="12"/>
        <v>36.57</v>
      </c>
      <c r="DM6" s="33">
        <f t="shared" si="12"/>
        <v>37.549999999999997</v>
      </c>
      <c r="DN6" s="33">
        <f t="shared" si="12"/>
        <v>38.86</v>
      </c>
      <c r="DO6" s="33">
        <f t="shared" si="12"/>
        <v>39.81</v>
      </c>
      <c r="DP6" s="33">
        <f t="shared" si="12"/>
        <v>51.44</v>
      </c>
      <c r="DQ6" s="32" t="str">
        <f>IF(DQ7="","",IF(DQ7="-","【-】","【"&amp;SUBSTITUTE(TEXT(DQ7,"#,##0.00"),"-","△")&amp;"】"))</f>
        <v>【51.44】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5.27</v>
      </c>
      <c r="DX6" s="33">
        <f t="shared" si="13"/>
        <v>9.98</v>
      </c>
      <c r="DY6" s="33">
        <f t="shared" si="13"/>
        <v>12.13</v>
      </c>
      <c r="DZ6" s="33">
        <f t="shared" si="13"/>
        <v>13.72</v>
      </c>
      <c r="EA6" s="33">
        <f t="shared" si="13"/>
        <v>16.77</v>
      </c>
      <c r="EB6" s="32" t="str">
        <f>IF(EB7="","",IF(EB7="-","【-】","【"&amp;SUBSTITUTE(TEXT(EB7,"#,##0.00"),"-","△")&amp;"】"))</f>
        <v>【16.77】</v>
      </c>
      <c r="EC6" s="33">
        <f>IF(EC7="",NA(),EC7)</f>
        <v>0.13</v>
      </c>
      <c r="ED6" s="32">
        <f t="shared" ref="ED6:EL6" si="14">IF(ED7="",NA(),ED7)</f>
        <v>0</v>
      </c>
      <c r="EE6" s="33">
        <f t="shared" si="14"/>
        <v>0.1</v>
      </c>
      <c r="EF6" s="33">
        <f t="shared" si="14"/>
        <v>0.1</v>
      </c>
      <c r="EG6" s="33">
        <f t="shared" si="14"/>
        <v>0.1</v>
      </c>
      <c r="EH6" s="33">
        <f t="shared" si="14"/>
        <v>0.21</v>
      </c>
      <c r="EI6" s="33">
        <f t="shared" si="14"/>
        <v>0.31</v>
      </c>
      <c r="EJ6" s="33">
        <f t="shared" si="14"/>
        <v>0.16</v>
      </c>
      <c r="EK6" s="33">
        <f t="shared" si="14"/>
        <v>0.25</v>
      </c>
      <c r="EL6" s="33">
        <f t="shared" si="14"/>
        <v>0.13</v>
      </c>
      <c r="EM6" s="32" t="str">
        <f>IF(EM7="","",IF(EM7="-","【-】","【"&amp;SUBSTITUTE(TEXT(EM7,"#,##0.00"),"-","△")&amp;"】"))</f>
        <v>【0.13】</v>
      </c>
    </row>
    <row r="7" spans="1:143" s="34" customFormat="1">
      <c r="A7" s="26"/>
      <c r="B7" s="35">
        <v>2014</v>
      </c>
      <c r="C7" s="35">
        <v>168912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84.68</v>
      </c>
      <c r="O7" s="36">
        <v>96.03</v>
      </c>
      <c r="P7" s="36">
        <v>0</v>
      </c>
      <c r="Q7" s="36" t="s">
        <v>98</v>
      </c>
      <c r="R7" s="36" t="s">
        <v>98</v>
      </c>
      <c r="S7" s="36" t="s">
        <v>98</v>
      </c>
      <c r="T7" s="36">
        <v>98792</v>
      </c>
      <c r="U7" s="36">
        <v>234.28</v>
      </c>
      <c r="V7" s="36">
        <v>421.68</v>
      </c>
      <c r="W7" s="36">
        <v>118</v>
      </c>
      <c r="X7" s="36">
        <v>115.64</v>
      </c>
      <c r="Y7" s="36">
        <v>118.23</v>
      </c>
      <c r="Z7" s="36">
        <v>123.05</v>
      </c>
      <c r="AA7" s="36">
        <v>135.09</v>
      </c>
      <c r="AB7" s="36">
        <v>112.1</v>
      </c>
      <c r="AC7" s="36">
        <v>111.78</v>
      </c>
      <c r="AD7" s="36">
        <v>113.16</v>
      </c>
      <c r="AE7" s="36">
        <v>113.88</v>
      </c>
      <c r="AF7" s="36">
        <v>113.47</v>
      </c>
      <c r="AG7" s="36">
        <v>113.47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25.58</v>
      </c>
      <c r="AN7" s="36">
        <v>25.8</v>
      </c>
      <c r="AO7" s="36">
        <v>23.57</v>
      </c>
      <c r="AP7" s="36">
        <v>21.34</v>
      </c>
      <c r="AQ7" s="36">
        <v>16.89</v>
      </c>
      <c r="AR7" s="36">
        <v>16.89</v>
      </c>
      <c r="AS7" s="36">
        <v>14358.42</v>
      </c>
      <c r="AT7" s="36">
        <v>15887.31</v>
      </c>
      <c r="AU7" s="36">
        <v>7150.34</v>
      </c>
      <c r="AV7" s="36">
        <v>2300.35</v>
      </c>
      <c r="AW7" s="36">
        <v>516.98</v>
      </c>
      <c r="AX7" s="36">
        <v>669.4</v>
      </c>
      <c r="AY7" s="36">
        <v>720.62</v>
      </c>
      <c r="AZ7" s="36">
        <v>654.97</v>
      </c>
      <c r="BA7" s="36">
        <v>634.53</v>
      </c>
      <c r="BB7" s="36">
        <v>200.22</v>
      </c>
      <c r="BC7" s="36">
        <v>200.22</v>
      </c>
      <c r="BD7" s="36">
        <v>108.68</v>
      </c>
      <c r="BE7" s="36">
        <v>119.7</v>
      </c>
      <c r="BF7" s="36">
        <v>111.78</v>
      </c>
      <c r="BG7" s="36">
        <v>113.88</v>
      </c>
      <c r="BH7" s="36">
        <v>127.7</v>
      </c>
      <c r="BI7" s="36">
        <v>446.65</v>
      </c>
      <c r="BJ7" s="36">
        <v>415.99</v>
      </c>
      <c r="BK7" s="36">
        <v>383.75</v>
      </c>
      <c r="BL7" s="36">
        <v>368.94</v>
      </c>
      <c r="BM7" s="36">
        <v>351.06</v>
      </c>
      <c r="BN7" s="36">
        <v>351.06</v>
      </c>
      <c r="BO7" s="36">
        <v>108.11</v>
      </c>
      <c r="BP7" s="36">
        <v>105.9</v>
      </c>
      <c r="BQ7" s="36">
        <v>108.29</v>
      </c>
      <c r="BR7" s="36">
        <v>112.77</v>
      </c>
      <c r="BS7" s="36">
        <v>124.74</v>
      </c>
      <c r="BT7" s="36">
        <v>108.75</v>
      </c>
      <c r="BU7" s="36">
        <v>108.61</v>
      </c>
      <c r="BV7" s="36">
        <v>110.39</v>
      </c>
      <c r="BW7" s="36">
        <v>111.12</v>
      </c>
      <c r="BX7" s="36">
        <v>112.92</v>
      </c>
      <c r="BY7" s="36">
        <v>112.92</v>
      </c>
      <c r="BZ7" s="36">
        <v>41.62</v>
      </c>
      <c r="CA7" s="36">
        <v>43.77</v>
      </c>
      <c r="CB7" s="36">
        <v>42.54</v>
      </c>
      <c r="CC7" s="36">
        <v>40.32</v>
      </c>
      <c r="CD7" s="36">
        <v>35</v>
      </c>
      <c r="CE7" s="36">
        <v>80.38</v>
      </c>
      <c r="CF7" s="36">
        <v>78.760000000000005</v>
      </c>
      <c r="CG7" s="36">
        <v>76.81</v>
      </c>
      <c r="CH7" s="36">
        <v>75.75</v>
      </c>
      <c r="CI7" s="36">
        <v>75.3</v>
      </c>
      <c r="CJ7" s="36">
        <v>75.3</v>
      </c>
      <c r="CK7" s="36">
        <v>54.31</v>
      </c>
      <c r="CL7" s="36">
        <v>52.42</v>
      </c>
      <c r="CM7" s="36">
        <v>52.75</v>
      </c>
      <c r="CN7" s="36">
        <v>53.44</v>
      </c>
      <c r="CO7" s="36">
        <v>58.03</v>
      </c>
      <c r="CP7" s="36">
        <v>64.150000000000006</v>
      </c>
      <c r="CQ7" s="36">
        <v>63.73</v>
      </c>
      <c r="CR7" s="36">
        <v>64.55</v>
      </c>
      <c r="CS7" s="36">
        <v>64.12</v>
      </c>
      <c r="CT7" s="36">
        <v>62.69</v>
      </c>
      <c r="CU7" s="36">
        <v>62.69</v>
      </c>
      <c r="CV7" s="36">
        <v>100</v>
      </c>
      <c r="CW7" s="36">
        <v>100</v>
      </c>
      <c r="CX7" s="36">
        <v>100</v>
      </c>
      <c r="CY7" s="36">
        <v>100</v>
      </c>
      <c r="CZ7" s="36">
        <v>100</v>
      </c>
      <c r="DA7" s="36">
        <v>99.88</v>
      </c>
      <c r="DB7" s="36">
        <v>99.96</v>
      </c>
      <c r="DC7" s="36">
        <v>99.93</v>
      </c>
      <c r="DD7" s="36">
        <v>100.12</v>
      </c>
      <c r="DE7" s="36">
        <v>100.12</v>
      </c>
      <c r="DF7" s="36">
        <v>100.12</v>
      </c>
      <c r="DG7" s="36">
        <v>24.78</v>
      </c>
      <c r="DH7" s="36">
        <v>25.37</v>
      </c>
      <c r="DI7" s="36">
        <v>28.75</v>
      </c>
      <c r="DJ7" s="36">
        <v>32.33</v>
      </c>
      <c r="DK7" s="36">
        <v>35.35</v>
      </c>
      <c r="DL7" s="36">
        <v>36.57</v>
      </c>
      <c r="DM7" s="36">
        <v>37.549999999999997</v>
      </c>
      <c r="DN7" s="36">
        <v>38.86</v>
      </c>
      <c r="DO7" s="36">
        <v>39.81</v>
      </c>
      <c r="DP7" s="36">
        <v>51.44</v>
      </c>
      <c r="DQ7" s="36">
        <v>51.44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5.27</v>
      </c>
      <c r="DX7" s="36">
        <v>9.98</v>
      </c>
      <c r="DY7" s="36">
        <v>12.13</v>
      </c>
      <c r="DZ7" s="36">
        <v>13.72</v>
      </c>
      <c r="EA7" s="36">
        <v>16.77</v>
      </c>
      <c r="EB7" s="36">
        <v>16.77</v>
      </c>
      <c r="EC7" s="36">
        <v>0.13</v>
      </c>
      <c r="ED7" s="36">
        <v>0</v>
      </c>
      <c r="EE7" s="36">
        <v>0.1</v>
      </c>
      <c r="EF7" s="36">
        <v>0.1</v>
      </c>
      <c r="EG7" s="36">
        <v>0.1</v>
      </c>
      <c r="EH7" s="36">
        <v>0.21</v>
      </c>
      <c r="EI7" s="36">
        <v>0.31</v>
      </c>
      <c r="EJ7" s="36">
        <v>0.16</v>
      </c>
      <c r="EK7" s="36">
        <v>0.25</v>
      </c>
      <c r="EL7" s="36">
        <v>0.13</v>
      </c>
      <c r="EM7" s="36">
        <v>0.13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2016-02-10T00:25:18Z</cp:lastPrinted>
  <dcterms:created xsi:type="dcterms:W3CDTF">2016-01-18T04:45:43Z</dcterms:created>
  <dcterms:modified xsi:type="dcterms:W3CDTF">2016-02-10T00:27:07Z</dcterms:modified>
  <cp:category/>
</cp:coreProperties>
</file>