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AlgorithmName="SHA-512" workbookHashValue="8Psn8KagWwnMs4Z8xbPn1tbDTp2IjpNTpeg3wvNLFiKIrkaIgXLuQEYz9WZ6/asJEj8vDEh63IUSA0gINr+j1w==" workbookSaltValue="oQtjEQ3qWO6lVleuHM3SFw==" workbookSpinCount="100000" lockStructure="1"/>
  <bookViews>
    <workbookView xWindow="0" yWindow="0" windowWidth="19440" windowHeight="940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L8" i="4"/>
  <c r="W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<sst xmlns="http://schemas.openxmlformats.org/spreadsheetml/2006/main" count="221" uniqueCount="111">
  <si>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</si>
  <si>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</si>
  <si>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</si>
  <si>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</si>
  <si>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</si>
  <si>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</si>
  <si>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</si>
  <si>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</si>
  <si>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</si>
  <si>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</si>
  <si>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</si>
  <si>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</si>
  <si>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</si>
  <si>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</si>
  <si>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</si>
  <si>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</si>
  <si>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</si>
  <si>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</si>
  <si>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</si>
  <si>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</si>
  <si>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</si>
  <si>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</si>
  <si>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</si>
  <si>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</si>
  <si>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</si>
  <si>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</si>
  <si>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</si>
  <si>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</si>
  <si>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</si>
  <si>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</si>
  <si>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</si>
  <si>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</si>
  <si>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</si>
  <si>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</si>
  <si>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</si>
  <si>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</si>
  <si>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</si>
  <si>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</si>
  <si>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</si>
  <si>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</si>
  <si>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</si>
  <si>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</si>
  <si>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</si>
  <si>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</si>
  <si>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</si>
  <si>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</si>
  <si>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</si>
  <si>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</si>
  <si>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</si>
  <si>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</si>
  <si>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</si>
  <si>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</si>
  <si>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</si>
  <si>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</si>
  <si>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</si>
  <si>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</si>
  <si>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</si>
  <si>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</si>
  <si>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</si>
  <si>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</si>
  <si>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</si>
  <si>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</si>
  <si>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</si>
  <si>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</si>
  <si>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</si>
  <si>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</si>
  <si>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</si>
  <si>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</si>
  <si>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</si>
  <si>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</si>
  <si>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</si>
  <si>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</si>
  <si>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</si>
  <si>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</si>
  <si>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</si>
  <si>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</si>
  <si>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</si>
  <si>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</si>
  <si>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</si>
  <si>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</si>
  <si>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</si>
  <si>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</si>
  <si>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</si>
  <si>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</si>
  <si>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</si>
  <si>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</si>
  <si>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</si>
  <si>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</si>
  <si>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</si>
  <si>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</si>
  <si>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</si>
  <si>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</si>
  <si>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</si>
  <si>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</si>
  <si>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</si>
  <si>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</si>
  <si>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富山県　富山市</t>
  </si>
  <si>
    <t>法非適用</t>
  </si>
  <si>
    <t>下水道事業</t>
  </si>
  <si>
    <t>小規模集合排水処理</t>
  </si>
  <si>
    <t>I2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</si>
  <si>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</si>
  <si>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</si>
  <si>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</si>
  <si>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</si>
  <si>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</si>
  <si>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</si>
  <si>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</si>
  <si>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
　収益的収入は、一般会計繰入金等の収益により賄われている現状にあることから、引き続き水洗化率の向上を目指し、営業収益（料金収入）の更なる向上を図る必要がある。
　維持管理費用の抑制に努めるとともに、更新投資等に充てる財源確保についても、中長期を見据え経営改善を図っていく必要がある。
　経費回収率は、類似団体平均値より高く推移している。また汚水処理原価は、類似団体平均値より低く抑えられている。今後必要となる更新費用を勘案し、予算配分の平準化・効率的な管理運営に努めることが重要である。
　施設利用率は、類似団体平均値より高く推移している。施設個々の運転状況・耐用年数等を踏まえ、より効率的な維持管理業務に努める。
</t>
    <rPh sb="9" eb="11">
      <t>イッパン</t>
    </rPh>
    <rPh sb="11" eb="12">
      <t>カイ</t>
    </rPh>
    <rPh sb="12" eb="13">
      <t>ケイ</t>
    </rPh>
    <rPh sb="13" eb="15">
      <t>クリイレ</t>
    </rPh>
    <rPh sb="15" eb="16">
      <t>キン</t>
    </rPh>
    <rPh sb="16" eb="17">
      <t>トウ</t>
    </rPh>
    <rPh sb="18" eb="20">
      <t>シュウエキ</t>
    </rPh>
    <rPh sb="23" eb="24">
      <t>マカナ</t>
    </rPh>
    <rPh sb="29" eb="31">
      <t>ゲンジョウ</t>
    </rPh>
    <rPh sb="39" eb="40">
      <t>ヒ</t>
    </rPh>
    <rPh sb="41" eb="42">
      <t>ツヅ</t>
    </rPh>
    <rPh sb="43" eb="46">
      <t>スイセンカ</t>
    </rPh>
    <rPh sb="46" eb="47">
      <t>リツ</t>
    </rPh>
    <rPh sb="48" eb="50">
      <t>コウジョウ</t>
    </rPh>
    <rPh sb="51" eb="53">
      <t>メザ</t>
    </rPh>
    <rPh sb="55" eb="57">
      <t>エイギョウ</t>
    </rPh>
    <rPh sb="57" eb="59">
      <t>シュウエキ</t>
    </rPh>
    <rPh sb="60" eb="62">
      <t>リョウキン</t>
    </rPh>
    <rPh sb="62" eb="64">
      <t>シュウニュウ</t>
    </rPh>
    <rPh sb="66" eb="67">
      <t>サラ</t>
    </rPh>
    <rPh sb="69" eb="71">
      <t>コウジョウ</t>
    </rPh>
    <rPh sb="72" eb="73">
      <t>ハカ</t>
    </rPh>
    <rPh sb="74" eb="76">
      <t>ヒツヨウ</t>
    </rPh>
    <rPh sb="83" eb="85">
      <t>イジ</t>
    </rPh>
    <rPh sb="85" eb="87">
      <t>カンリ</t>
    </rPh>
    <rPh sb="87" eb="88">
      <t>ヒ</t>
    </rPh>
    <rPh sb="88" eb="89">
      <t>ヨウ</t>
    </rPh>
    <rPh sb="90" eb="92">
      <t>ヨクセイ</t>
    </rPh>
    <rPh sb="93" eb="94">
      <t>ツト</t>
    </rPh>
    <rPh sb="101" eb="103">
      <t>コウシン</t>
    </rPh>
    <rPh sb="103" eb="105">
      <t>トウシ</t>
    </rPh>
    <rPh sb="105" eb="106">
      <t>トウ</t>
    </rPh>
    <rPh sb="107" eb="108">
      <t>ア</t>
    </rPh>
    <rPh sb="110" eb="112">
      <t>ザイゲン</t>
    </rPh>
    <rPh sb="112" eb="114">
      <t>カクホ</t>
    </rPh>
    <rPh sb="120" eb="123">
      <t>チュウチョウキ</t>
    </rPh>
    <rPh sb="124" eb="126">
      <t>ミス</t>
    </rPh>
    <rPh sb="127" eb="129">
      <t>ケイエイ</t>
    </rPh>
    <rPh sb="129" eb="131">
      <t>カイゼン</t>
    </rPh>
    <rPh sb="132" eb="133">
      <t>ハカ</t>
    </rPh>
    <rPh sb="137" eb="139">
      <t>ヒツヨウ</t>
    </rPh>
    <rPh sb="146" eb="148">
      <t>ケイヒ</t>
    </rPh>
    <rPh sb="148" eb="150">
      <t>カイシュウ</t>
    </rPh>
    <rPh sb="150" eb="151">
      <t>リツ</t>
    </rPh>
    <rPh sb="153" eb="155">
      <t>ルイジ</t>
    </rPh>
    <rPh sb="155" eb="157">
      <t>ダンタイ</t>
    </rPh>
    <rPh sb="157" eb="159">
      <t>ヘイキン</t>
    </rPh>
    <rPh sb="159" eb="160">
      <t>チ</t>
    </rPh>
    <rPh sb="162" eb="163">
      <t>タカ</t>
    </rPh>
    <rPh sb="164" eb="166">
      <t>スイイ</t>
    </rPh>
    <rPh sb="173" eb="175">
      <t>オスイ</t>
    </rPh>
    <rPh sb="175" eb="177">
      <t>ショリ</t>
    </rPh>
    <rPh sb="177" eb="179">
      <t>ゲンカ</t>
    </rPh>
    <rPh sb="181" eb="183">
      <t>ルイジ</t>
    </rPh>
    <rPh sb="183" eb="185">
      <t>ダンタイ</t>
    </rPh>
    <rPh sb="185" eb="187">
      <t>ヘイキン</t>
    </rPh>
    <rPh sb="187" eb="188">
      <t>チ</t>
    </rPh>
    <rPh sb="190" eb="191">
      <t>ヒク</t>
    </rPh>
    <rPh sb="192" eb="193">
      <t>オサ</t>
    </rPh>
    <rPh sb="200" eb="202">
      <t>コンゴ</t>
    </rPh>
    <rPh sb="202" eb="204">
      <t>ヒツヨウ</t>
    </rPh>
    <rPh sb="207" eb="209">
      <t>コウシン</t>
    </rPh>
    <rPh sb="209" eb="211">
      <t>ヒヨウ</t>
    </rPh>
    <rPh sb="212" eb="214">
      <t>カンアン</t>
    </rPh>
    <rPh sb="216" eb="218">
      <t>ヨサン</t>
    </rPh>
    <rPh sb="218" eb="220">
      <t>ハイブン</t>
    </rPh>
    <rPh sb="221" eb="224">
      <t>ヘイジュンカ</t>
    </rPh>
    <rPh sb="225" eb="228">
      <t>コウリツテキ</t>
    </rPh>
    <rPh sb="229" eb="231">
      <t>カンリ</t>
    </rPh>
    <rPh sb="231" eb="233">
      <t>ウンエイ</t>
    </rPh>
    <rPh sb="234" eb="235">
      <t>ツト</t>
    </rPh>
    <rPh sb="240" eb="242">
      <t>ジュウヨウ</t>
    </rPh>
    <rPh sb="300" eb="302">
      <t>イジ</t>
    </rPh>
    <rPh sb="302" eb="304">
      <t>カンリ</t>
    </rPh>
    <rPh sb="304" eb="306">
      <t>ギョウム</t>
    </rPh>
    <rPh sb="307" eb="308">
      <t>ツト</t>
    </rPh>
    <phoneticPr fontId="4"/>
  </si>
  <si>
    <t xml:space="preserve">
　老朽化が顕著な施設において、中長期を見据え、長寿命化・更新の手法を検討していく必要がある。
　また健全具合を把握しながら、効果的な維持管理の手法、費用の抑制について、検討を要すると考える。
</t>
    <rPh sb="2" eb="4">
      <t>ロウキュウ</t>
    </rPh>
    <rPh sb="4" eb="5">
      <t>カ</t>
    </rPh>
    <rPh sb="6" eb="8">
      <t>ケンチョ</t>
    </rPh>
    <rPh sb="9" eb="11">
      <t>シセツ</t>
    </rPh>
    <rPh sb="16" eb="17">
      <t>チュウ</t>
    </rPh>
    <rPh sb="17" eb="19">
      <t>チョウキ</t>
    </rPh>
    <rPh sb="20" eb="22">
      <t>ミス</t>
    </rPh>
    <rPh sb="24" eb="25">
      <t>チョウ</t>
    </rPh>
    <rPh sb="25" eb="27">
      <t>ジュミョウ</t>
    </rPh>
    <rPh sb="27" eb="28">
      <t>カ</t>
    </rPh>
    <rPh sb="29" eb="31">
      <t>コウシン</t>
    </rPh>
    <rPh sb="32" eb="34">
      <t>シュホウ</t>
    </rPh>
    <rPh sb="35" eb="37">
      <t>ケントウ</t>
    </rPh>
    <rPh sb="41" eb="43">
      <t>ヒツヨウ</t>
    </rPh>
    <phoneticPr fontId="4"/>
  </si>
  <si>
    <t xml:space="preserve">
　人口減少などの社会情勢の変化や節水型機器の普及により、下水道使用料の増収がなかなか見込めない中、経費を抑制しつつ、施設機能を維持するべく、効率的な維持管理や施設更新等が求められている。
　人口減少等により、利用者一人当たりの維持管理費用が増大傾向にある中、施設の機能を保持するべく、効果的な維持管理の手法、長寿命化を見据えた改善対策を検討していくことが重要である。施設個々の健全度合を把握し、計画的な更新・修繕業務を効果的に実施していくことが必要と考える。
　</t>
    <rPh sb="2" eb="4">
      <t>ジンコウ</t>
    </rPh>
    <rPh sb="4" eb="6">
      <t>ゲンショウ</t>
    </rPh>
    <rPh sb="9" eb="11">
      <t>シャカイ</t>
    </rPh>
    <rPh sb="11" eb="13">
      <t>ジョウセイ</t>
    </rPh>
    <rPh sb="14" eb="16">
      <t>ヘンカ</t>
    </rPh>
    <rPh sb="17" eb="20">
      <t>セッスイガタ</t>
    </rPh>
    <rPh sb="20" eb="22">
      <t>キキ</t>
    </rPh>
    <rPh sb="23" eb="25">
      <t>フキュウ</t>
    </rPh>
    <rPh sb="29" eb="32">
      <t>ゲスイドウ</t>
    </rPh>
    <rPh sb="32" eb="34">
      <t>シヨウ</t>
    </rPh>
    <rPh sb="34" eb="35">
      <t>リョウ</t>
    </rPh>
    <rPh sb="36" eb="38">
      <t>ゾウシュウ</t>
    </rPh>
    <rPh sb="43" eb="45">
      <t>ミコ</t>
    </rPh>
    <rPh sb="48" eb="49">
      <t>ナカ</t>
    </rPh>
    <rPh sb="50" eb="52">
      <t>ケイヒ</t>
    </rPh>
    <rPh sb="53" eb="55">
      <t>ヨクセイ</t>
    </rPh>
    <rPh sb="59" eb="61">
      <t>シセツ</t>
    </rPh>
    <rPh sb="61" eb="63">
      <t>キノウ</t>
    </rPh>
    <rPh sb="64" eb="66">
      <t>イジ</t>
    </rPh>
    <rPh sb="71" eb="74">
      <t>コウリツテキ</t>
    </rPh>
    <rPh sb="75" eb="77">
      <t>イジ</t>
    </rPh>
    <rPh sb="77" eb="79">
      <t>カンリ</t>
    </rPh>
    <rPh sb="80" eb="82">
      <t>シセツ</t>
    </rPh>
    <rPh sb="82" eb="84">
      <t>コウシン</t>
    </rPh>
    <rPh sb="84" eb="85">
      <t>トウ</t>
    </rPh>
    <rPh sb="86" eb="87">
      <t>モト</t>
    </rPh>
    <rPh sb="97" eb="99">
      <t>ジンコウ</t>
    </rPh>
    <rPh sb="99" eb="101">
      <t>ゲンショウ</t>
    </rPh>
    <rPh sb="101" eb="102">
      <t>トウ</t>
    </rPh>
    <rPh sb="106" eb="109">
      <t>リヨウシャ</t>
    </rPh>
    <rPh sb="109" eb="111">
      <t>ヒトリ</t>
    </rPh>
    <rPh sb="111" eb="112">
      <t>ア</t>
    </rPh>
    <rPh sb="115" eb="117">
      <t>イジ</t>
    </rPh>
    <rPh sb="117" eb="119">
      <t>カンリ</t>
    </rPh>
    <rPh sb="119" eb="120">
      <t>ヒ</t>
    </rPh>
    <rPh sb="120" eb="121">
      <t>ヨウ</t>
    </rPh>
    <rPh sb="122" eb="124">
      <t>ゾウダイ</t>
    </rPh>
    <rPh sb="124" eb="126">
      <t>ケイコウ</t>
    </rPh>
    <rPh sb="129" eb="130">
      <t>ナカ</t>
    </rPh>
    <rPh sb="131" eb="133">
      <t>シセツ</t>
    </rPh>
    <rPh sb="134" eb="136">
      <t>キノウ</t>
    </rPh>
    <rPh sb="137" eb="139">
      <t>ホジ</t>
    </rPh>
    <rPh sb="144" eb="147">
      <t>コウカテキ</t>
    </rPh>
    <rPh sb="148" eb="150">
      <t>イジ</t>
    </rPh>
    <rPh sb="150" eb="152">
      <t>カンリ</t>
    </rPh>
    <rPh sb="153" eb="155">
      <t>シュホウ</t>
    </rPh>
    <rPh sb="156" eb="157">
      <t>チョウ</t>
    </rPh>
    <rPh sb="157" eb="159">
      <t>ジュミョウ</t>
    </rPh>
    <rPh sb="159" eb="160">
      <t>カ</t>
    </rPh>
    <rPh sb="161" eb="163">
      <t>ミス</t>
    </rPh>
    <rPh sb="165" eb="167">
      <t>カイゼン</t>
    </rPh>
    <rPh sb="167" eb="169">
      <t>タイサク</t>
    </rPh>
    <rPh sb="170" eb="172">
      <t>ケントウ</t>
    </rPh>
    <rPh sb="179" eb="181">
      <t>ジュウヨウ</t>
    </rPh>
    <rPh sb="185" eb="187">
      <t>シセツ</t>
    </rPh>
    <rPh sb="187" eb="189">
      <t>ココ</t>
    </rPh>
    <rPh sb="190" eb="192">
      <t>ケンゼン</t>
    </rPh>
    <rPh sb="192" eb="194">
      <t>ドア</t>
    </rPh>
    <rPh sb="195" eb="197">
      <t>ハアク</t>
    </rPh>
    <rPh sb="199" eb="202">
      <t>ケイカクテキ</t>
    </rPh>
    <rPh sb="203" eb="205">
      <t>コウシン</t>
    </rPh>
    <rPh sb="206" eb="208">
      <t>シュウゼン</t>
    </rPh>
    <rPh sb="208" eb="210">
      <t>ギョウム</t>
    </rPh>
    <rPh sb="211" eb="214">
      <t>コウカテキ</t>
    </rPh>
    <rPh sb="215" eb="217">
      <t>ジッシ</t>
    </rPh>
    <rPh sb="224" eb="226">
      <t>ヒツヨウ</t>
    </rPh>
    <rPh sb="227" eb="228">
      <t>カンガ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</si>
</sst>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3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top" wrapText="1"/>
      <protection locked="0"/>
    </xf>
    <xf numFmtId="0" fontId="22" fillId="0" borderId="0" xfId="0" applyFont="1" applyBorder="1" applyAlignment="1" applyProtection="1">
      <alignment horizontal="left" vertical="top" wrapText="1"/>
      <protection locked="0"/>
    </xf>
    <xf numFmtId="0" fontId="22" fillId="0" borderId="7" xfId="0" applyFont="1" applyBorder="1" applyAlignment="1" applyProtection="1">
      <alignment horizontal="left" vertical="top" wrapText="1"/>
      <protection locked="0"/>
    </xf>
    <xf numFmtId="0" fontId="22" fillId="0" borderId="8" xfId="0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9" xfId="0" applyFont="1" applyBorder="1" applyAlignment="1" applyProtection="1">
      <alignment horizontal="left" vertical="top" wrapText="1"/>
      <protection locked="0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991488"/>
        <c:axId val="97059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0.01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991488"/>
        <c:axId val="97059200"/>
      </c:lineChart>
      <c:dateAx>
        <c:axId val="96991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059200"/>
        <c:crosses val="autoZero"/>
        <c:auto val="1"/>
        <c:lblOffset val="100"/>
        <c:baseTimeUnit val="years"/>
      </c:dateAx>
      <c:valAx>
        <c:axId val="97059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991488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48.84</c:v>
                </c:pt>
                <c:pt idx="1">
                  <c:v>48.84</c:v>
                </c:pt>
                <c:pt idx="2">
                  <c:v>48.84</c:v>
                </c:pt>
                <c:pt idx="3">
                  <c:v>97.67</c:v>
                </c:pt>
                <c:pt idx="4">
                  <c:v>46.51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323648"/>
        <c:axId val="97325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38.97</c:v>
                </c:pt>
                <c:pt idx="1">
                  <c:v>39.119999999999997</c:v>
                </c:pt>
                <c:pt idx="2">
                  <c:v>35.64</c:v>
                </c:pt>
                <c:pt idx="3">
                  <c:v>37.950000000000003</c:v>
                </c:pt>
                <c:pt idx="4">
                  <c:v>34.92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323648"/>
        <c:axId val="97325824"/>
      </c:lineChart>
      <c:dateAx>
        <c:axId val="97323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325824"/>
        <c:crosses val="autoZero"/>
        <c:auto val="1"/>
        <c:lblOffset val="100"/>
        <c:baseTimeUnit val="years"/>
      </c:dateAx>
      <c:valAx>
        <c:axId val="97325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323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80.37</c:v>
                </c:pt>
                <c:pt idx="1">
                  <c:v>77.88</c:v>
                </c:pt>
                <c:pt idx="2">
                  <c:v>77.48</c:v>
                </c:pt>
                <c:pt idx="3">
                  <c:v>77.27</c:v>
                </c:pt>
                <c:pt idx="4">
                  <c:v>76.150000000000006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356032"/>
        <c:axId val="97362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86.89</c:v>
                </c:pt>
                <c:pt idx="1">
                  <c:v>87.79</c:v>
                </c:pt>
                <c:pt idx="2">
                  <c:v>87.19</c:v>
                </c:pt>
                <c:pt idx="3">
                  <c:v>88.2</c:v>
                </c:pt>
                <c:pt idx="4">
                  <c:v>88.64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356032"/>
        <c:axId val="97362304"/>
      </c:lineChart>
      <c:dateAx>
        <c:axId val="97356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362304"/>
        <c:crosses val="autoZero"/>
        <c:auto val="1"/>
        <c:lblOffset val="100"/>
        <c:baseTimeUnit val="years"/>
      </c:dateAx>
      <c:valAx>
        <c:axId val="97362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356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37.200000000000003</c:v>
                </c:pt>
                <c:pt idx="1">
                  <c:v>36.58</c:v>
                </c:pt>
                <c:pt idx="2">
                  <c:v>35.5</c:v>
                </c:pt>
                <c:pt idx="3">
                  <c:v>35.15</c:v>
                </c:pt>
                <c:pt idx="4">
                  <c:v>34.46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073024"/>
        <c:axId val="97079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73024"/>
        <c:axId val="97079296"/>
      </c:lineChart>
      <c:dateAx>
        <c:axId val="97073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079296"/>
        <c:crosses val="autoZero"/>
        <c:auto val="1"/>
        <c:lblOffset val="100"/>
        <c:baseTimeUnit val="years"/>
      </c:dateAx>
      <c:valAx>
        <c:axId val="97079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073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117696"/>
        <c:axId val="97119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117696"/>
        <c:axId val="97119616"/>
      </c:lineChart>
      <c:dateAx>
        <c:axId val="97117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119616"/>
        <c:crosses val="autoZero"/>
        <c:auto val="1"/>
        <c:lblOffset val="100"/>
        <c:baseTimeUnit val="years"/>
      </c:dateAx>
      <c:valAx>
        <c:axId val="97119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117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158272"/>
        <c:axId val="97160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158272"/>
        <c:axId val="97160192"/>
      </c:lineChart>
      <c:dateAx>
        <c:axId val="97158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160192"/>
        <c:crosses val="autoZero"/>
        <c:auto val="1"/>
        <c:lblOffset val="100"/>
        <c:baseTimeUnit val="years"/>
      </c:dateAx>
      <c:valAx>
        <c:axId val="97160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158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186560"/>
        <c:axId val="97188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186560"/>
        <c:axId val="97188480"/>
      </c:lineChart>
      <c:dateAx>
        <c:axId val="97186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188480"/>
        <c:crosses val="autoZero"/>
        <c:auto val="1"/>
        <c:lblOffset val="100"/>
        <c:baseTimeUnit val="years"/>
      </c:dateAx>
      <c:valAx>
        <c:axId val="97188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186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218944"/>
        <c:axId val="97220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218944"/>
        <c:axId val="97220864"/>
      </c:lineChart>
      <c:dateAx>
        <c:axId val="97218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220864"/>
        <c:crosses val="autoZero"/>
        <c:auto val="1"/>
        <c:lblOffset val="100"/>
        <c:baseTimeUnit val="years"/>
      </c:dateAx>
      <c:valAx>
        <c:axId val="97220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218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1543.9</c:v>
                </c:pt>
                <c:pt idx="1">
                  <c:v>1466.36</c:v>
                </c:pt>
                <c:pt idx="2">
                  <c:v>1314.84</c:v>
                </c:pt>
                <c:pt idx="3">
                  <c:v>1251.53</c:v>
                </c:pt>
                <c:pt idx="4">
                  <c:v>1220.42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247232"/>
        <c:axId val="97249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2988.96</c:v>
                </c:pt>
                <c:pt idx="1">
                  <c:v>3055.24</c:v>
                </c:pt>
                <c:pt idx="2">
                  <c:v>3189.89</c:v>
                </c:pt>
                <c:pt idx="3">
                  <c:v>2585.83</c:v>
                </c:pt>
                <c:pt idx="4">
                  <c:v>2464.06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247232"/>
        <c:axId val="97249152"/>
      </c:lineChart>
      <c:dateAx>
        <c:axId val="97247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249152"/>
        <c:crosses val="autoZero"/>
        <c:auto val="1"/>
        <c:lblOffset val="100"/>
        <c:baseTimeUnit val="years"/>
      </c:dateAx>
      <c:valAx>
        <c:axId val="97249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247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48.52</c:v>
                </c:pt>
                <c:pt idx="1">
                  <c:v>47.04</c:v>
                </c:pt>
                <c:pt idx="2">
                  <c:v>48.8</c:v>
                </c:pt>
                <c:pt idx="3">
                  <c:v>45.48</c:v>
                </c:pt>
                <c:pt idx="4">
                  <c:v>42.03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275264"/>
        <c:axId val="9728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26.99</c:v>
                </c:pt>
                <c:pt idx="1">
                  <c:v>29.25</c:v>
                </c:pt>
                <c:pt idx="2">
                  <c:v>27.92</c:v>
                </c:pt>
                <c:pt idx="3">
                  <c:v>31.45</c:v>
                </c:pt>
                <c:pt idx="4">
                  <c:v>32.909999999999997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275264"/>
        <c:axId val="97289728"/>
      </c:lineChart>
      <c:dateAx>
        <c:axId val="97275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289728"/>
        <c:crosses val="autoZero"/>
        <c:auto val="1"/>
        <c:lblOffset val="100"/>
        <c:baseTimeUnit val="years"/>
      </c:dateAx>
      <c:valAx>
        <c:axId val="9728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275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353.51</c:v>
                </c:pt>
                <c:pt idx="1">
                  <c:v>362.95</c:v>
                </c:pt>
                <c:pt idx="2">
                  <c:v>360.47</c:v>
                </c:pt>
                <c:pt idx="3">
                  <c:v>388.2</c:v>
                </c:pt>
                <c:pt idx="4">
                  <c:v>416.52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307648"/>
        <c:axId val="97313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663.6</c:v>
                </c:pt>
                <c:pt idx="1">
                  <c:v>622.30999999999995</c:v>
                </c:pt>
                <c:pt idx="2">
                  <c:v>602.87</c:v>
                </c:pt>
                <c:pt idx="3">
                  <c:v>588.54999999999995</c:v>
                </c:pt>
                <c:pt idx="4">
                  <c:v>561.54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307648"/>
        <c:axId val="97313920"/>
      </c:lineChart>
      <c:dateAx>
        <c:axId val="97307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313920"/>
        <c:crosses val="autoZero"/>
        <c:auto val="1"/>
        <c:lblOffset val="100"/>
        <c:baseTimeUnit val="years"/>
      </c:dateAx>
      <c:valAx>
        <c:axId val="97313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307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【2,685.08】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【36.67】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【600.63】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【30.63】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J46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 x14ac:dyDescent="0.15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 x14ac:dyDescent="0.15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1" t="str">
        <f>データ!H6</f>
        <v>富山県　富山市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小規模集合排水処理</v>
      </c>
      <c r="Q8" s="46"/>
      <c r="R8" s="46"/>
      <c r="S8" s="46"/>
      <c r="T8" s="46"/>
      <c r="U8" s="46"/>
      <c r="V8" s="46"/>
      <c r="W8" s="46" t="str">
        <f>データ!L6</f>
        <v>I2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419123</v>
      </c>
      <c r="AM8" s="47"/>
      <c r="AN8" s="47"/>
      <c r="AO8" s="47"/>
      <c r="AP8" s="47"/>
      <c r="AQ8" s="47"/>
      <c r="AR8" s="47"/>
      <c r="AS8" s="47"/>
      <c r="AT8" s="43">
        <f>データ!S6</f>
        <v>1241.77</v>
      </c>
      <c r="AU8" s="43"/>
      <c r="AV8" s="43"/>
      <c r="AW8" s="43"/>
      <c r="AX8" s="43"/>
      <c r="AY8" s="43"/>
      <c r="AZ8" s="43"/>
      <c r="BA8" s="43"/>
      <c r="BB8" s="43">
        <f>データ!T6</f>
        <v>337.52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0.03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2940</v>
      </c>
      <c r="AE10" s="47"/>
      <c r="AF10" s="47"/>
      <c r="AG10" s="47"/>
      <c r="AH10" s="47"/>
      <c r="AI10" s="47"/>
      <c r="AJ10" s="47"/>
      <c r="AK10" s="2"/>
      <c r="AL10" s="47">
        <f>データ!U6</f>
        <v>109</v>
      </c>
      <c r="AM10" s="47"/>
      <c r="AN10" s="47"/>
      <c r="AO10" s="47"/>
      <c r="AP10" s="47"/>
      <c r="AQ10" s="47"/>
      <c r="AR10" s="47"/>
      <c r="AS10" s="47"/>
      <c r="AT10" s="43">
        <f>データ!V6</f>
        <v>0.03</v>
      </c>
      <c r="AU10" s="43"/>
      <c r="AV10" s="43"/>
      <c r="AW10" s="43"/>
      <c r="AX10" s="43"/>
      <c r="AY10" s="43"/>
      <c r="AZ10" s="43"/>
      <c r="BA10" s="43"/>
      <c r="BB10" s="43">
        <f>データ!W6</f>
        <v>3633.33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 x14ac:dyDescent="0.15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 x14ac:dyDescent="0.15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75" t="s">
        <v>108</v>
      </c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7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75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7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75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7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75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7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75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7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75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7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75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7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75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7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75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7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75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7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75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7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75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7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75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7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75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7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75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7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75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7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75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7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75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7"/>
    </row>
    <row r="34" spans="1:78" ht="13.5" customHeight="1" x14ac:dyDescent="0.15">
      <c r="A34" s="2"/>
      <c r="B34" s="16"/>
      <c r="C34" s="66" t="s">
        <v>26</v>
      </c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19"/>
      <c r="R34" s="66" t="s">
        <v>27</v>
      </c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19"/>
      <c r="AG34" s="66" t="s">
        <v>28</v>
      </c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19"/>
      <c r="AV34" s="66" t="s">
        <v>29</v>
      </c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18"/>
      <c r="BK34" s="2"/>
      <c r="BL34" s="75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7"/>
    </row>
    <row r="35" spans="1:78" ht="13.5" customHeight="1" x14ac:dyDescent="0.15">
      <c r="A35" s="2"/>
      <c r="B35" s="1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19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19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19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18"/>
      <c r="BK35" s="2"/>
      <c r="BL35" s="75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7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75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7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75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7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75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7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75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7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75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7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75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7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75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7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75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7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8"/>
      <c r="BM44" s="79"/>
      <c r="BN44" s="79"/>
      <c r="BO44" s="79"/>
      <c r="BP44" s="79"/>
      <c r="BQ44" s="79"/>
      <c r="BR44" s="79"/>
      <c r="BS44" s="79"/>
      <c r="BT44" s="79"/>
      <c r="BU44" s="79"/>
      <c r="BV44" s="79"/>
      <c r="BW44" s="79"/>
      <c r="BX44" s="79"/>
      <c r="BY44" s="79"/>
      <c r="BZ44" s="80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75" t="s">
        <v>109</v>
      </c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7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75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7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75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  <c r="BX49" s="76"/>
      <c r="BY49" s="76"/>
      <c r="BZ49" s="77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75"/>
      <c r="BM50" s="76"/>
      <c r="BN50" s="76"/>
      <c r="BO50" s="76"/>
      <c r="BP50" s="76"/>
      <c r="BQ50" s="76"/>
      <c r="BR50" s="76"/>
      <c r="BS50" s="76"/>
      <c r="BT50" s="76"/>
      <c r="BU50" s="76"/>
      <c r="BV50" s="76"/>
      <c r="BW50" s="76"/>
      <c r="BX50" s="76"/>
      <c r="BY50" s="76"/>
      <c r="BZ50" s="77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75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7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75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7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75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7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75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7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75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7"/>
    </row>
    <row r="56" spans="1:78" ht="13.5" customHeight="1" x14ac:dyDescent="0.15">
      <c r="A56" s="2"/>
      <c r="B56" s="16"/>
      <c r="C56" s="66" t="s">
        <v>31</v>
      </c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19"/>
      <c r="R56" s="66" t="s">
        <v>32</v>
      </c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19"/>
      <c r="AG56" s="66" t="s">
        <v>33</v>
      </c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19"/>
      <c r="AV56" s="66" t="s">
        <v>34</v>
      </c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18"/>
      <c r="BK56" s="2"/>
      <c r="BL56" s="75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7"/>
    </row>
    <row r="57" spans="1:78" ht="13.5" customHeight="1" x14ac:dyDescent="0.15">
      <c r="A57" s="2"/>
      <c r="B57" s="1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19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19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19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18"/>
      <c r="BK57" s="2"/>
      <c r="BL57" s="75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7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5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77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5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7"/>
    </row>
    <row r="60" spans="1:78" ht="13.5" customHeight="1" x14ac:dyDescent="0.15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75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7"/>
    </row>
    <row r="61" spans="1:78" ht="13.5" customHeight="1" x14ac:dyDescent="0.15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75"/>
      <c r="BM61" s="76"/>
      <c r="BN61" s="76"/>
      <c r="BO61" s="76"/>
      <c r="BP61" s="76"/>
      <c r="BQ61" s="76"/>
      <c r="BR61" s="76"/>
      <c r="BS61" s="76"/>
      <c r="BT61" s="76"/>
      <c r="BU61" s="76"/>
      <c r="BV61" s="76"/>
      <c r="BW61" s="76"/>
      <c r="BX61" s="76"/>
      <c r="BY61" s="76"/>
      <c r="BZ61" s="77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75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7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8"/>
      <c r="BM63" s="79"/>
      <c r="BN63" s="79"/>
      <c r="BO63" s="79"/>
      <c r="BP63" s="79"/>
      <c r="BQ63" s="79"/>
      <c r="BR63" s="79"/>
      <c r="BS63" s="79"/>
      <c r="BT63" s="79"/>
      <c r="BU63" s="79"/>
      <c r="BV63" s="79"/>
      <c r="BW63" s="79"/>
      <c r="BX63" s="79"/>
      <c r="BY63" s="79"/>
      <c r="BZ63" s="80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75" t="s">
        <v>110</v>
      </c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77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75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  <c r="BX67" s="76"/>
      <c r="BY67" s="76"/>
      <c r="BZ67" s="77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75"/>
      <c r="BM68" s="76"/>
      <c r="BN68" s="76"/>
      <c r="BO68" s="76"/>
      <c r="BP68" s="76"/>
      <c r="BQ68" s="76"/>
      <c r="BR68" s="76"/>
      <c r="BS68" s="76"/>
      <c r="BT68" s="76"/>
      <c r="BU68" s="76"/>
      <c r="BV68" s="76"/>
      <c r="BW68" s="76"/>
      <c r="BX68" s="76"/>
      <c r="BY68" s="76"/>
      <c r="BZ68" s="77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75"/>
      <c r="BM69" s="76"/>
      <c r="BN69" s="76"/>
      <c r="BO69" s="76"/>
      <c r="BP69" s="76"/>
      <c r="BQ69" s="76"/>
      <c r="BR69" s="76"/>
      <c r="BS69" s="76"/>
      <c r="BT69" s="76"/>
      <c r="BU69" s="76"/>
      <c r="BV69" s="76"/>
      <c r="BW69" s="76"/>
      <c r="BX69" s="76"/>
      <c r="BY69" s="76"/>
      <c r="BZ69" s="77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75"/>
      <c r="BM70" s="76"/>
      <c r="BN70" s="76"/>
      <c r="BO70" s="76"/>
      <c r="BP70" s="76"/>
      <c r="BQ70" s="76"/>
      <c r="BR70" s="76"/>
      <c r="BS70" s="76"/>
      <c r="BT70" s="76"/>
      <c r="BU70" s="76"/>
      <c r="BV70" s="76"/>
      <c r="BW70" s="76"/>
      <c r="BX70" s="76"/>
      <c r="BY70" s="76"/>
      <c r="BZ70" s="77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75"/>
      <c r="BM71" s="76"/>
      <c r="BN71" s="76"/>
      <c r="BO71" s="76"/>
      <c r="BP71" s="76"/>
      <c r="BQ71" s="76"/>
      <c r="BR71" s="76"/>
      <c r="BS71" s="76"/>
      <c r="BT71" s="76"/>
      <c r="BU71" s="76"/>
      <c r="BV71" s="76"/>
      <c r="BW71" s="76"/>
      <c r="BX71" s="76"/>
      <c r="BY71" s="76"/>
      <c r="BZ71" s="77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75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76"/>
      <c r="BX72" s="76"/>
      <c r="BY72" s="76"/>
      <c r="BZ72" s="77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75"/>
      <c r="BM73" s="76"/>
      <c r="BN73" s="76"/>
      <c r="BO73" s="76"/>
      <c r="BP73" s="76"/>
      <c r="BQ73" s="76"/>
      <c r="BR73" s="76"/>
      <c r="BS73" s="76"/>
      <c r="BT73" s="76"/>
      <c r="BU73" s="76"/>
      <c r="BV73" s="76"/>
      <c r="BW73" s="76"/>
      <c r="BX73" s="76"/>
      <c r="BY73" s="76"/>
      <c r="BZ73" s="77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75"/>
      <c r="BM74" s="76"/>
      <c r="BN74" s="76"/>
      <c r="BO74" s="76"/>
      <c r="BP74" s="76"/>
      <c r="BQ74" s="76"/>
      <c r="BR74" s="76"/>
      <c r="BS74" s="76"/>
      <c r="BT74" s="76"/>
      <c r="BU74" s="76"/>
      <c r="BV74" s="76"/>
      <c r="BW74" s="76"/>
      <c r="BX74" s="76"/>
      <c r="BY74" s="76"/>
      <c r="BZ74" s="77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75"/>
      <c r="BM75" s="76"/>
      <c r="BN75" s="76"/>
      <c r="BO75" s="76"/>
      <c r="BP75" s="76"/>
      <c r="BQ75" s="76"/>
      <c r="BR75" s="76"/>
      <c r="BS75" s="76"/>
      <c r="BT75" s="76"/>
      <c r="BU75" s="76"/>
      <c r="BV75" s="76"/>
      <c r="BW75" s="76"/>
      <c r="BX75" s="76"/>
      <c r="BY75" s="76"/>
      <c r="BZ75" s="77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75"/>
      <c r="BM76" s="76"/>
      <c r="BN76" s="76"/>
      <c r="BO76" s="76"/>
      <c r="BP76" s="76"/>
      <c r="BQ76" s="76"/>
      <c r="BR76" s="76"/>
      <c r="BS76" s="76"/>
      <c r="BT76" s="76"/>
      <c r="BU76" s="76"/>
      <c r="BV76" s="76"/>
      <c r="BW76" s="76"/>
      <c r="BX76" s="76"/>
      <c r="BY76" s="76"/>
      <c r="BZ76" s="77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75"/>
      <c r="BM77" s="76"/>
      <c r="BN77" s="76"/>
      <c r="BO77" s="76"/>
      <c r="BP77" s="76"/>
      <c r="BQ77" s="76"/>
      <c r="BR77" s="76"/>
      <c r="BS77" s="76"/>
      <c r="BT77" s="76"/>
      <c r="BU77" s="76"/>
      <c r="BV77" s="76"/>
      <c r="BW77" s="76"/>
      <c r="BX77" s="76"/>
      <c r="BY77" s="76"/>
      <c r="BZ77" s="77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75"/>
      <c r="BM78" s="76"/>
      <c r="BN78" s="76"/>
      <c r="BO78" s="76"/>
      <c r="BP78" s="76"/>
      <c r="BQ78" s="76"/>
      <c r="BR78" s="76"/>
      <c r="BS78" s="76"/>
      <c r="BT78" s="76"/>
      <c r="BU78" s="76"/>
      <c r="BV78" s="76"/>
      <c r="BW78" s="76"/>
      <c r="BX78" s="76"/>
      <c r="BY78" s="76"/>
      <c r="BZ78" s="77"/>
    </row>
    <row r="79" spans="1:78" ht="13.5" customHeight="1" x14ac:dyDescent="0.15">
      <c r="A79" s="2"/>
      <c r="B79" s="16"/>
      <c r="C79" s="66" t="s">
        <v>37</v>
      </c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19"/>
      <c r="V79" s="19"/>
      <c r="W79" s="66" t="s">
        <v>38</v>
      </c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19"/>
      <c r="AP79" s="19"/>
      <c r="AQ79" s="66" t="s">
        <v>39</v>
      </c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17"/>
      <c r="BJ79" s="18"/>
      <c r="BK79" s="2"/>
      <c r="BL79" s="75"/>
      <c r="BM79" s="76"/>
      <c r="BN79" s="76"/>
      <c r="BO79" s="76"/>
      <c r="BP79" s="76"/>
      <c r="BQ79" s="76"/>
      <c r="BR79" s="76"/>
      <c r="BS79" s="76"/>
      <c r="BT79" s="76"/>
      <c r="BU79" s="76"/>
      <c r="BV79" s="76"/>
      <c r="BW79" s="76"/>
      <c r="BX79" s="76"/>
      <c r="BY79" s="76"/>
      <c r="BZ79" s="77"/>
    </row>
    <row r="80" spans="1:78" ht="13.5" customHeight="1" x14ac:dyDescent="0.15">
      <c r="A80" s="2"/>
      <c r="B80" s="1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19"/>
      <c r="V80" s="19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19"/>
      <c r="AP80" s="19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17"/>
      <c r="BJ80" s="18"/>
      <c r="BK80" s="2"/>
      <c r="BL80" s="75"/>
      <c r="BM80" s="76"/>
      <c r="BN80" s="76"/>
      <c r="BO80" s="76"/>
      <c r="BP80" s="76"/>
      <c r="BQ80" s="76"/>
      <c r="BR80" s="76"/>
      <c r="BS80" s="76"/>
      <c r="BT80" s="76"/>
      <c r="BU80" s="76"/>
      <c r="BV80" s="76"/>
      <c r="BW80" s="76"/>
      <c r="BX80" s="76"/>
      <c r="BY80" s="76"/>
      <c r="BZ80" s="77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75"/>
      <c r="BM81" s="76"/>
      <c r="BN81" s="76"/>
      <c r="BO81" s="76"/>
      <c r="BP81" s="76"/>
      <c r="BQ81" s="76"/>
      <c r="BR81" s="76"/>
      <c r="BS81" s="76"/>
      <c r="BT81" s="76"/>
      <c r="BU81" s="76"/>
      <c r="BV81" s="76"/>
      <c r="BW81" s="76"/>
      <c r="BX81" s="76"/>
      <c r="BY81" s="76"/>
      <c r="BZ81" s="77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8"/>
      <c r="BM82" s="79"/>
      <c r="BN82" s="79"/>
      <c r="BO82" s="79"/>
      <c r="BP82" s="79"/>
      <c r="BQ82" s="79"/>
      <c r="BR82" s="79"/>
      <c r="BS82" s="79"/>
      <c r="BT82" s="79"/>
      <c r="BU82" s="79"/>
      <c r="BV82" s="79"/>
      <c r="BW82" s="79"/>
      <c r="BX82" s="79"/>
      <c r="BY82" s="79"/>
      <c r="BZ82" s="80"/>
    </row>
    <row r="83" spans="1:78" x14ac:dyDescent="0.15">
      <c r="C83" s="2" t="s">
        <v>40</v>
      </c>
    </row>
    <row r="84" spans="1:78" x14ac:dyDescent="0.15">
      <c r="C84" s="2" t="s">
        <v>41</v>
      </c>
    </row>
  </sheetData>
  <sheetProtection algorithmName="SHA-512" hashValue="+v9mdUJWOa3tmXEjv9ZmxRhoQnyE7WwrY31M27ieUTpecrEvdwvYlhkNnDTIGtnqc35NJ/0ZOyaU6EfmJ/ewWg==" saltValue="7JFDuIbN2tSxNx9nvsWM5w==" spinCount="100000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BF1" workbookViewId="0">
      <selection activeCell="BI8" sqref="BI8"/>
    </sheetView>
  </sheetViews>
  <sheetFormatPr defaultRowHeight="13.5" x14ac:dyDescent="0.15"/>
  <cols>
    <col min="2" max="143" width="11.875" customWidth="1"/>
  </cols>
  <sheetData>
    <row r="1" spans="1:144" x14ac:dyDescent="0.15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 x14ac:dyDescent="0.15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 x14ac:dyDescent="0.15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68" t="s">
        <v>51</v>
      </c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70"/>
      <c r="X3" s="74" t="s">
        <v>52</v>
      </c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 t="s">
        <v>53</v>
      </c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</row>
    <row r="4" spans="1:144" x14ac:dyDescent="0.15">
      <c r="A4" s="26" t="s">
        <v>54</v>
      </c>
      <c r="B4" s="28"/>
      <c r="C4" s="28"/>
      <c r="D4" s="28"/>
      <c r="E4" s="28"/>
      <c r="F4" s="28"/>
      <c r="G4" s="28"/>
      <c r="H4" s="71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3"/>
      <c r="X4" s="67" t="s">
        <v>55</v>
      </c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 t="s">
        <v>56</v>
      </c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 t="s">
        <v>57</v>
      </c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 t="s">
        <v>58</v>
      </c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 t="s">
        <v>59</v>
      </c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 t="s">
        <v>60</v>
      </c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 t="s">
        <v>61</v>
      </c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 t="s">
        <v>62</v>
      </c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 t="s">
        <v>63</v>
      </c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 t="s">
        <v>64</v>
      </c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 t="s">
        <v>65</v>
      </c>
      <c r="EE4" s="67"/>
      <c r="EF4" s="67"/>
      <c r="EG4" s="67"/>
      <c r="EH4" s="67"/>
      <c r="EI4" s="67"/>
      <c r="EJ4" s="67"/>
      <c r="EK4" s="67"/>
      <c r="EL4" s="67"/>
      <c r="EM4" s="67"/>
      <c r="EN4" s="67"/>
    </row>
    <row r="5" spans="1:144" x14ac:dyDescent="0.15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 x14ac:dyDescent="0.15">
      <c r="A6" s="26" t="s">
        <v>95</v>
      </c>
      <c r="B6" s="31">
        <f>B7</f>
        <v>2015</v>
      </c>
      <c r="C6" s="31">
        <f t="shared" ref="C6:W6" si="3">C7</f>
        <v>162019</v>
      </c>
      <c r="D6" s="31">
        <f t="shared" si="3"/>
        <v>47</v>
      </c>
      <c r="E6" s="31">
        <f t="shared" si="3"/>
        <v>17</v>
      </c>
      <c r="F6" s="31">
        <f t="shared" si="3"/>
        <v>9</v>
      </c>
      <c r="G6" s="31">
        <f t="shared" si="3"/>
        <v>0</v>
      </c>
      <c r="H6" s="31" t="str">
        <f t="shared" si="3"/>
        <v>富山県　富山市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小規模集合排水処理</v>
      </c>
      <c r="L6" s="31" t="str">
        <f t="shared" si="3"/>
        <v>I2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0.03</v>
      </c>
      <c r="P6" s="32">
        <f t="shared" si="3"/>
        <v>100</v>
      </c>
      <c r="Q6" s="32">
        <f t="shared" si="3"/>
        <v>2940</v>
      </c>
      <c r="R6" s="32">
        <f t="shared" si="3"/>
        <v>419123</v>
      </c>
      <c r="S6" s="32">
        <f t="shared" si="3"/>
        <v>1241.77</v>
      </c>
      <c r="T6" s="32">
        <f t="shared" si="3"/>
        <v>337.52</v>
      </c>
      <c r="U6" s="32">
        <f t="shared" si="3"/>
        <v>109</v>
      </c>
      <c r="V6" s="32">
        <f t="shared" si="3"/>
        <v>0.03</v>
      </c>
      <c r="W6" s="32">
        <f t="shared" si="3"/>
        <v>3633.33</v>
      </c>
      <c r="X6" s="33">
        <f>IF(X7="",NA(),X7)</f>
        <v>37.200000000000003</v>
      </c>
      <c r="Y6" s="33">
        <f t="shared" ref="Y6:AG6" si="4">IF(Y7="",NA(),Y7)</f>
        <v>36.58</v>
      </c>
      <c r="Z6" s="33">
        <f t="shared" si="4"/>
        <v>35.5</v>
      </c>
      <c r="AA6" s="33">
        <f t="shared" si="4"/>
        <v>35.15</v>
      </c>
      <c r="AB6" s="33">
        <f t="shared" si="4"/>
        <v>34.46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1543.9</v>
      </c>
      <c r="BF6" s="33">
        <f t="shared" ref="BF6:BN6" si="7">IF(BF7="",NA(),BF7)</f>
        <v>1466.36</v>
      </c>
      <c r="BG6" s="33">
        <f t="shared" si="7"/>
        <v>1314.84</v>
      </c>
      <c r="BH6" s="33">
        <f t="shared" si="7"/>
        <v>1251.53</v>
      </c>
      <c r="BI6" s="33">
        <f t="shared" si="7"/>
        <v>1220.42</v>
      </c>
      <c r="BJ6" s="33">
        <f t="shared" si="7"/>
        <v>2988.96</v>
      </c>
      <c r="BK6" s="33">
        <f t="shared" si="7"/>
        <v>3055.24</v>
      </c>
      <c r="BL6" s="33">
        <f t="shared" si="7"/>
        <v>3189.89</v>
      </c>
      <c r="BM6" s="33">
        <f t="shared" si="7"/>
        <v>2585.83</v>
      </c>
      <c r="BN6" s="33">
        <f t="shared" si="7"/>
        <v>2464.06</v>
      </c>
      <c r="BO6" s="32" t="str">
        <f>IF(BO7="","",IF(BO7="-","【-】","【"&amp;SUBSTITUTE(TEXT(BO7,"#,##0.00"),"-","△")&amp;"】"))</f>
        <v>【2,685.08】</v>
      </c>
      <c r="BP6" s="33">
        <f>IF(BP7="",NA(),BP7)</f>
        <v>48.52</v>
      </c>
      <c r="BQ6" s="33">
        <f t="shared" ref="BQ6:BY6" si="8">IF(BQ7="",NA(),BQ7)</f>
        <v>47.04</v>
      </c>
      <c r="BR6" s="33">
        <f t="shared" si="8"/>
        <v>48.8</v>
      </c>
      <c r="BS6" s="33">
        <f t="shared" si="8"/>
        <v>45.48</v>
      </c>
      <c r="BT6" s="33">
        <f t="shared" si="8"/>
        <v>42.03</v>
      </c>
      <c r="BU6" s="33">
        <f t="shared" si="8"/>
        <v>26.99</v>
      </c>
      <c r="BV6" s="33">
        <f t="shared" si="8"/>
        <v>29.25</v>
      </c>
      <c r="BW6" s="33">
        <f t="shared" si="8"/>
        <v>27.92</v>
      </c>
      <c r="BX6" s="33">
        <f t="shared" si="8"/>
        <v>31.45</v>
      </c>
      <c r="BY6" s="33">
        <f t="shared" si="8"/>
        <v>32.909999999999997</v>
      </c>
      <c r="BZ6" s="32" t="str">
        <f>IF(BZ7="","",IF(BZ7="-","【-】","【"&amp;SUBSTITUTE(TEXT(BZ7,"#,##0.00"),"-","△")&amp;"】"))</f>
        <v>【30.63】</v>
      </c>
      <c r="CA6" s="33">
        <f>IF(CA7="",NA(),CA7)</f>
        <v>353.51</v>
      </c>
      <c r="CB6" s="33">
        <f t="shared" ref="CB6:CJ6" si="9">IF(CB7="",NA(),CB7)</f>
        <v>362.95</v>
      </c>
      <c r="CC6" s="33">
        <f t="shared" si="9"/>
        <v>360.47</v>
      </c>
      <c r="CD6" s="33">
        <f t="shared" si="9"/>
        <v>388.2</v>
      </c>
      <c r="CE6" s="33">
        <f t="shared" si="9"/>
        <v>416.52</v>
      </c>
      <c r="CF6" s="33">
        <f t="shared" si="9"/>
        <v>663.6</v>
      </c>
      <c r="CG6" s="33">
        <f t="shared" si="9"/>
        <v>622.30999999999995</v>
      </c>
      <c r="CH6" s="33">
        <f t="shared" si="9"/>
        <v>602.87</v>
      </c>
      <c r="CI6" s="33">
        <f t="shared" si="9"/>
        <v>588.54999999999995</v>
      </c>
      <c r="CJ6" s="33">
        <f t="shared" si="9"/>
        <v>561.54</v>
      </c>
      <c r="CK6" s="32" t="str">
        <f>IF(CK7="","",IF(CK7="-","【-】","【"&amp;SUBSTITUTE(TEXT(CK7,"#,##0.00"),"-","△")&amp;"】"))</f>
        <v>【600.63】</v>
      </c>
      <c r="CL6" s="33">
        <f>IF(CL7="",NA(),CL7)</f>
        <v>48.84</v>
      </c>
      <c r="CM6" s="33">
        <f t="shared" ref="CM6:CU6" si="10">IF(CM7="",NA(),CM7)</f>
        <v>48.84</v>
      </c>
      <c r="CN6" s="33">
        <f t="shared" si="10"/>
        <v>48.84</v>
      </c>
      <c r="CO6" s="33">
        <f t="shared" si="10"/>
        <v>97.67</v>
      </c>
      <c r="CP6" s="33">
        <f t="shared" si="10"/>
        <v>46.51</v>
      </c>
      <c r="CQ6" s="33">
        <f t="shared" si="10"/>
        <v>38.97</v>
      </c>
      <c r="CR6" s="33">
        <f t="shared" si="10"/>
        <v>39.119999999999997</v>
      </c>
      <c r="CS6" s="33">
        <f t="shared" si="10"/>
        <v>35.64</v>
      </c>
      <c r="CT6" s="33">
        <f t="shared" si="10"/>
        <v>37.950000000000003</v>
      </c>
      <c r="CU6" s="33">
        <f t="shared" si="10"/>
        <v>34.92</v>
      </c>
      <c r="CV6" s="32" t="str">
        <f>IF(CV7="","",IF(CV7="-","【-】","【"&amp;SUBSTITUTE(TEXT(CV7,"#,##0.00"),"-","△")&amp;"】"))</f>
        <v>【36.67】</v>
      </c>
      <c r="CW6" s="33">
        <f>IF(CW7="",NA(),CW7)</f>
        <v>80.37</v>
      </c>
      <c r="CX6" s="33">
        <f t="shared" ref="CX6:DF6" si="11">IF(CX7="",NA(),CX7)</f>
        <v>77.88</v>
      </c>
      <c r="CY6" s="33">
        <f t="shared" si="11"/>
        <v>77.48</v>
      </c>
      <c r="CZ6" s="33">
        <f t="shared" si="11"/>
        <v>77.27</v>
      </c>
      <c r="DA6" s="33">
        <f t="shared" si="11"/>
        <v>76.150000000000006</v>
      </c>
      <c r="DB6" s="33">
        <f t="shared" si="11"/>
        <v>86.89</v>
      </c>
      <c r="DC6" s="33">
        <f t="shared" si="11"/>
        <v>87.79</v>
      </c>
      <c r="DD6" s="33">
        <f t="shared" si="11"/>
        <v>87.19</v>
      </c>
      <c r="DE6" s="33">
        <f t="shared" si="11"/>
        <v>88.2</v>
      </c>
      <c r="DF6" s="33">
        <f t="shared" si="11"/>
        <v>88.64</v>
      </c>
      <c r="DG6" s="32" t="str">
        <f>IF(DG7="","",IF(DG7="-","【-】","【"&amp;SUBSTITUTE(TEXT(DG7,"#,##0.00"),"-","△")&amp;"】"))</f>
        <v>【89.35】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2">
        <f t="shared" si="14"/>
        <v>0</v>
      </c>
      <c r="EJ6" s="32">
        <f t="shared" si="14"/>
        <v>0</v>
      </c>
      <c r="EK6" s="32">
        <f t="shared" si="14"/>
        <v>0</v>
      </c>
      <c r="EL6" s="33">
        <f t="shared" si="14"/>
        <v>0.01</v>
      </c>
      <c r="EM6" s="32">
        <f t="shared" si="14"/>
        <v>0</v>
      </c>
      <c r="EN6" s="32" t="str">
        <f>IF(EN7="","",IF(EN7="-","【-】","【"&amp;SUBSTITUTE(TEXT(EN7,"#,##0.00"),"-","△")&amp;"】"))</f>
        <v>【0.17】</v>
      </c>
    </row>
    <row r="7" spans="1:144" s="34" customFormat="1" x14ac:dyDescent="0.15">
      <c r="A7" s="26"/>
      <c r="B7" s="35">
        <v>2015</v>
      </c>
      <c r="C7" s="35">
        <v>162019</v>
      </c>
      <c r="D7" s="35">
        <v>47</v>
      </c>
      <c r="E7" s="35">
        <v>17</v>
      </c>
      <c r="F7" s="35">
        <v>9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0.03</v>
      </c>
      <c r="P7" s="36">
        <v>100</v>
      </c>
      <c r="Q7" s="36">
        <v>2940</v>
      </c>
      <c r="R7" s="36">
        <v>419123</v>
      </c>
      <c r="S7" s="36">
        <v>1241.77</v>
      </c>
      <c r="T7" s="36">
        <v>337.52</v>
      </c>
      <c r="U7" s="36">
        <v>109</v>
      </c>
      <c r="V7" s="36">
        <v>0.03</v>
      </c>
      <c r="W7" s="36">
        <v>3633.33</v>
      </c>
      <c r="X7" s="36">
        <v>37.200000000000003</v>
      </c>
      <c r="Y7" s="36">
        <v>36.58</v>
      </c>
      <c r="Z7" s="36">
        <v>35.5</v>
      </c>
      <c r="AA7" s="36">
        <v>35.15</v>
      </c>
      <c r="AB7" s="36">
        <v>34.46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1543.9</v>
      </c>
      <c r="BF7" s="36">
        <v>1466.36</v>
      </c>
      <c r="BG7" s="36">
        <v>1314.84</v>
      </c>
      <c r="BH7" s="36">
        <v>1251.53</v>
      </c>
      <c r="BI7" s="36">
        <v>1220.42</v>
      </c>
      <c r="BJ7" s="36">
        <v>2988.96</v>
      </c>
      <c r="BK7" s="36">
        <v>3055.24</v>
      </c>
      <c r="BL7" s="36">
        <v>3189.89</v>
      </c>
      <c r="BM7" s="36">
        <v>2585.83</v>
      </c>
      <c r="BN7" s="36">
        <v>2464.06</v>
      </c>
      <c r="BO7" s="36">
        <v>2685.08</v>
      </c>
      <c r="BP7" s="36">
        <v>48.52</v>
      </c>
      <c r="BQ7" s="36">
        <v>47.04</v>
      </c>
      <c r="BR7" s="36">
        <v>48.8</v>
      </c>
      <c r="BS7" s="36">
        <v>45.48</v>
      </c>
      <c r="BT7" s="36">
        <v>42.03</v>
      </c>
      <c r="BU7" s="36">
        <v>26.99</v>
      </c>
      <c r="BV7" s="36">
        <v>29.25</v>
      </c>
      <c r="BW7" s="36">
        <v>27.92</v>
      </c>
      <c r="BX7" s="36">
        <v>31.45</v>
      </c>
      <c r="BY7" s="36">
        <v>32.909999999999997</v>
      </c>
      <c r="BZ7" s="36">
        <v>30.63</v>
      </c>
      <c r="CA7" s="36">
        <v>353.51</v>
      </c>
      <c r="CB7" s="36">
        <v>362.95</v>
      </c>
      <c r="CC7" s="36">
        <v>360.47</v>
      </c>
      <c r="CD7" s="36">
        <v>388.2</v>
      </c>
      <c r="CE7" s="36">
        <v>416.52</v>
      </c>
      <c r="CF7" s="36">
        <v>663.6</v>
      </c>
      <c r="CG7" s="36">
        <v>622.30999999999995</v>
      </c>
      <c r="CH7" s="36">
        <v>602.87</v>
      </c>
      <c r="CI7" s="36">
        <v>588.54999999999995</v>
      </c>
      <c r="CJ7" s="36">
        <v>561.54</v>
      </c>
      <c r="CK7" s="36">
        <v>600.63</v>
      </c>
      <c r="CL7" s="36">
        <v>48.84</v>
      </c>
      <c r="CM7" s="36">
        <v>48.84</v>
      </c>
      <c r="CN7" s="36">
        <v>48.84</v>
      </c>
      <c r="CO7" s="36">
        <v>97.67</v>
      </c>
      <c r="CP7" s="36">
        <v>46.51</v>
      </c>
      <c r="CQ7" s="36">
        <v>38.97</v>
      </c>
      <c r="CR7" s="36">
        <v>39.119999999999997</v>
      </c>
      <c r="CS7" s="36">
        <v>35.64</v>
      </c>
      <c r="CT7" s="36">
        <v>37.950000000000003</v>
      </c>
      <c r="CU7" s="36">
        <v>34.92</v>
      </c>
      <c r="CV7" s="36">
        <v>36.67</v>
      </c>
      <c r="CW7" s="36">
        <v>80.37</v>
      </c>
      <c r="CX7" s="36">
        <v>77.88</v>
      </c>
      <c r="CY7" s="36">
        <v>77.48</v>
      </c>
      <c r="CZ7" s="36">
        <v>77.27</v>
      </c>
      <c r="DA7" s="36">
        <v>76.150000000000006</v>
      </c>
      <c r="DB7" s="36">
        <v>86.89</v>
      </c>
      <c r="DC7" s="36">
        <v>87.79</v>
      </c>
      <c r="DD7" s="36">
        <v>87.19</v>
      </c>
      <c r="DE7" s="36">
        <v>88.2</v>
      </c>
      <c r="DF7" s="36">
        <v>88.64</v>
      </c>
      <c r="DG7" s="36">
        <v>89.35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</v>
      </c>
      <c r="EJ7" s="36">
        <v>0</v>
      </c>
      <c r="EK7" s="36">
        <v>0</v>
      </c>
      <c r="EL7" s="36">
        <v>0.01</v>
      </c>
      <c r="EM7" s="36">
        <v>0</v>
      </c>
      <c r="EN7" s="36">
        <v>0.17</v>
      </c>
    </row>
    <row r="8" spans="1:144" ht="13.15" x14ac:dyDescent="0.2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 x14ac:dyDescent="0.15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 x14ac:dyDescent="0.15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富山市</cp:lastModifiedBy>
  <dcterms:created xsi:type="dcterms:W3CDTF">2017-02-08T03:20:20Z</dcterms:created>
  <dcterms:modified xsi:type="dcterms:W3CDTF">2017-02-21T05:43:04Z</dcterms:modified>
  <cp:category/>
</cp:coreProperties>
</file>