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<sst xmlns="http://schemas.openxmlformats.org/spreadsheetml/2006/main" count="226" uniqueCount="111">
  <si>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</si>
  <si>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</si>
  <si>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</si>
  <si>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</si>
  <si>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</si>
  <si>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</si>
  <si>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</si>
  <si>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</si>
  <si>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</si>
  <si>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</si>
  <si>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</si>
  <si>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</si>
  <si>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</si>
  <si>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</si>
  <si>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</si>
  <si>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</si>
  <si>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</si>
  <si>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</si>
  <si>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</si>
  <si>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</si>
  <si>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</si>
  <si>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</si>
  <si>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</si>
  <si>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</si>
  <si>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</si>
  <si>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</si>
  <si>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</si>
  <si>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</si>
  <si>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</si>
  <si>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</si>
  <si>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</si>
  <si>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</si>
  <si>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</si>
  <si>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</si>
  <si>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</si>
  <si>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</si>
  <si>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</si>
  <si>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</si>
  <si>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</si>
  <si>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</si>
  <si>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</si>
  <si>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</si>
  <si>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</si>
  <si>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</si>
  <si>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</si>
  <si>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</si>
  <si>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</si>
  <si>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</si>
  <si>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</si>
  <si>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</si>
  <si>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</si>
  <si>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</si>
  <si>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</si>
  <si>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</si>
  <si>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</si>
  <si>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</si>
  <si>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</si>
  <si>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</si>
  <si>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</si>
  <si>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</si>
  <si>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</si>
  <si>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</si>
  <si>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</si>
  <si>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</si>
  <si>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</si>
  <si>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</si>
  <si>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</si>
  <si>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</si>
  <si>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</si>
  <si>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</si>
  <si>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</si>
  <si>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</si>
  <si>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</si>
  <si>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</si>
  <si>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</si>
  <si>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</si>
  <si>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</si>
  <si>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</si>
  <si>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</si>
  <si>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</si>
  <si>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</si>
  <si>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</si>
  <si>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</si>
  <si>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</si>
  <si>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</si>
  <si>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</si>
  <si>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</si>
  <si>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</si>
  <si>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</si>
  <si>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</si>
  <si>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</si>
  <si>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</si>
  <si>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</si>
  <si>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</si>
  <si>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</si>
  <si>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</si>
  <si>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</si>
  <si>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</si>
  <si>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</si>
  <si>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</si>
  <si>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</si>
  <si>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</si>
  <si>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</si>
  <si>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</si>
  <si>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</si>
  <si>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</si>
  <si>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</si>
  <si>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</si>
  <si>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①収益的収支比率は100％に満たない状況にある。引き続き接続率の向上施策推進や維持管理費の削減に努める必要がある。
平成27年度は資本費平準化債の借入額を増額したこと等により、前年に比して比率が低くなっている。
④企業債残高対事業規模比率は、類似団体平均に比してかなり高く、債務が経営状況を悪化させている。整備が完了しているため今後大きな投資はなく数値は減少していくが、使用料収入の確保に努める必要がある。
⑤経費回収率は、類似団体平均と比較してほぼ同等であるが、100％に満たない状況にあるため、使用料の適正化、接続率向上施策の推進により段階的に改善を図る必要がある。
⑥汚水処理原価は、類似団体平均に比して高い。要因としては汚水資本費が高いためであるが、引き続き資本費平準化債を活用するとともに維持管理費の削減や接続率向上による有収水量の増加に努める必要がある。
⑧水洗化率は年々上昇しており、類似団体との比較において高い水準にある。今後も水洗化率向上の取組をさらに押し進め、率の増加を図る必要がある。
　</t>
    <rPh sb="58" eb="60">
      <t>ヘイセイ</t>
    </rPh>
    <rPh sb="62" eb="64">
      <t>ネンド</t>
    </rPh>
    <rPh sb="65" eb="67">
      <t>シホン</t>
    </rPh>
    <rPh sb="67" eb="68">
      <t>ヒ</t>
    </rPh>
    <rPh sb="68" eb="71">
      <t>ヘイジュンカ</t>
    </rPh>
    <rPh sb="71" eb="72">
      <t>サイ</t>
    </rPh>
    <rPh sb="73" eb="75">
      <t>カリイレ</t>
    </rPh>
    <rPh sb="75" eb="76">
      <t>ガク</t>
    </rPh>
    <rPh sb="77" eb="79">
      <t>ゾウガク</t>
    </rPh>
    <rPh sb="83" eb="84">
      <t>トウ</t>
    </rPh>
    <rPh sb="88" eb="90">
      <t>ゼンネン</t>
    </rPh>
    <rPh sb="91" eb="92">
      <t>ヒ</t>
    </rPh>
    <rPh sb="94" eb="96">
      <t>ヒリツ</t>
    </rPh>
    <rPh sb="97" eb="98">
      <t>ヒク</t>
    </rPh>
    <rPh sb="134" eb="135">
      <t>タカ</t>
    </rPh>
    <rPh sb="142" eb="144">
      <t>ジョウキョウ</t>
    </rPh>
    <rPh sb="145" eb="147">
      <t>アッカ</t>
    </rPh>
    <rPh sb="156" eb="158">
      <t>カンリョウ</t>
    </rPh>
    <rPh sb="164" eb="166">
      <t>コンゴ</t>
    </rPh>
    <rPh sb="166" eb="167">
      <t>オオ</t>
    </rPh>
    <rPh sb="169" eb="171">
      <t>トウシ</t>
    </rPh>
    <rPh sb="174" eb="176">
      <t>スウチ</t>
    </rPh>
    <rPh sb="185" eb="188">
      <t>シヨウリョウ</t>
    </rPh>
    <rPh sb="188" eb="190">
      <t>シュウニュウ</t>
    </rPh>
    <rPh sb="191" eb="193">
      <t>カクホ</t>
    </rPh>
    <rPh sb="194" eb="195">
      <t>ツト</t>
    </rPh>
    <rPh sb="197" eb="199">
      <t>ヒツヨウ</t>
    </rPh>
    <rPh sb="225" eb="227">
      <t>ドウトウ</t>
    </rPh>
    <rPh sb="305" eb="306">
      <t>タカ</t>
    </rPh>
    <rPh sb="308" eb="310">
      <t>ヨウイン</t>
    </rPh>
    <rPh sb="314" eb="316">
      <t>オスイ</t>
    </rPh>
    <rPh sb="316" eb="318">
      <t>シホン</t>
    </rPh>
    <rPh sb="318" eb="319">
      <t>ヒ</t>
    </rPh>
    <rPh sb="320" eb="321">
      <t>タカ</t>
    </rPh>
    <rPh sb="329" eb="330">
      <t>ヒ</t>
    </rPh>
    <rPh sb="331" eb="332">
      <t>ツヅ</t>
    </rPh>
    <rPh sb="333" eb="335">
      <t>シホン</t>
    </rPh>
    <rPh sb="335" eb="336">
      <t>ヒ</t>
    </rPh>
    <rPh sb="336" eb="339">
      <t>ヘイジュンカ</t>
    </rPh>
    <rPh sb="339" eb="340">
      <t>サイ</t>
    </rPh>
    <rPh sb="341" eb="343">
      <t>カツヨウ</t>
    </rPh>
    <rPh sb="390" eb="392">
      <t>ネンネン</t>
    </rPh>
    <rPh sb="392" eb="394">
      <t>ジョウショウ</t>
    </rPh>
    <rPh sb="411" eb="412">
      <t>タカ</t>
    </rPh>
    <rPh sb="413" eb="415">
      <t>スイジュン</t>
    </rPh>
    <phoneticPr fontId="4"/>
  </si>
  <si>
    <t>現在は法定耐用年数を経過した管路施設はない。</t>
    <phoneticPr fontId="4"/>
  </si>
  <si>
    <t>処理場の建設などに多額の投資を要したため、全体として経営が厳しい状況にある。今後は確実に使用者を確保しながら、維持管理費の削減や施設規模の適正化等検討し、効率的な汚水処理に努める必要があり、地方公営企業法の適用と併せて、すべての指標の健全化を図ることが重要である。
管渠の更新投資は未だ必要な時期ではないが、法定耐用年数の経過に備え、更新を計画的に実施することにより、経費の平準化を図る必要がある。</t>
    <rPh sb="0" eb="3">
      <t>ショリジョウ</t>
    </rPh>
    <rPh sb="4" eb="6">
      <t>ケンセツ</t>
    </rPh>
    <rPh sb="9" eb="11">
      <t>タガク</t>
    </rPh>
    <rPh sb="12" eb="14">
      <t>トウシ</t>
    </rPh>
    <rPh sb="15" eb="16">
      <t>ヨウ</t>
    </rPh>
    <rPh sb="21" eb="23">
      <t>ゼンタイ</t>
    </rPh>
    <rPh sb="26" eb="28">
      <t>ケイエイ</t>
    </rPh>
    <rPh sb="29" eb="30">
      <t>キビ</t>
    </rPh>
    <rPh sb="32" eb="34">
      <t>ジョウキョウ</t>
    </rPh>
    <rPh sb="41" eb="43">
      <t>カクジツ</t>
    </rPh>
    <rPh sb="44" eb="47">
      <t>シヨウシャ</t>
    </rPh>
    <rPh sb="48" eb="5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</si>
</sst>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19680"/>
        <c:axId val="896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9319680"/>
        <c:axId val="89604480"/>
      </c:lineChart>
      <c:dateAx>
        <c:axId val="89319680"/>
        <c:scaling>
          <c:orientation val="minMax"/>
        </c:scaling>
        <c:delete val="1"/>
        <c:axPos val="b"/>
        <c:numFmt formatCode="ge" sourceLinked="1"/>
        <c:majorTickMark val="none"/>
        <c:minorTickMark val="none"/>
        <c:tickLblPos val="none"/>
        <c:crossAx val="89604480"/>
        <c:crosses val="autoZero"/>
        <c:auto val="1"/>
        <c:lblOffset val="100"/>
        <c:baseTimeUnit val="years"/>
      </c:dateAx>
      <c:valAx>
        <c:axId val="89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9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51808"/>
        <c:axId val="92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2551808"/>
        <c:axId val="92578560"/>
      </c:lineChart>
      <c:dateAx>
        <c:axId val="92551808"/>
        <c:scaling>
          <c:orientation val="minMax"/>
        </c:scaling>
        <c:delete val="1"/>
        <c:axPos val="b"/>
        <c:numFmt formatCode="ge" sourceLinked="1"/>
        <c:majorTickMark val="none"/>
        <c:minorTickMark val="none"/>
        <c:tickLblPos val="none"/>
        <c:crossAx val="92578560"/>
        <c:crosses val="autoZero"/>
        <c:auto val="1"/>
        <c:lblOffset val="100"/>
        <c:baseTimeUnit val="years"/>
      </c:dateAx>
      <c:valAx>
        <c:axId val="92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83.11</c:v>
                </c:pt>
                <c:pt idx="1">
                  <c:v>84.48</c:v>
                </c:pt>
                <c:pt idx="2">
                  <c:v>85.67</c:v>
                </c:pt>
                <c:pt idx="3">
                  <c:v>86.68</c:v>
                </c:pt>
                <c:pt idx="4">
                  <c:v>88.38</c:v>
                </c:pt>
              </c:numCache>
            </c:numRef>
          </c:val>
        </c:ser>
        <c:dLbls>
          <c:showLegendKey val="0"/>
          <c:showVal val="0"/>
          <c:showCatName val="0"/>
          <c:showSerName val="0"/>
          <c:showPercent val="0"/>
          <c:showBubbleSize val="0"/>
        </c:dLbls>
        <c:gapWidth val="150"/>
        <c:axId val="92608768"/>
        <c:axId val="926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2608768"/>
        <c:axId val="92610944"/>
      </c:lineChart>
      <c:dateAx>
        <c:axId val="92608768"/>
        <c:scaling>
          <c:orientation val="minMax"/>
        </c:scaling>
        <c:delete val="1"/>
        <c:axPos val="b"/>
        <c:numFmt formatCode="ge" sourceLinked="1"/>
        <c:majorTickMark val="none"/>
        <c:minorTickMark val="none"/>
        <c:tickLblPos val="none"/>
        <c:crossAx val="92610944"/>
        <c:crosses val="autoZero"/>
        <c:auto val="1"/>
        <c:lblOffset val="100"/>
        <c:baseTimeUnit val="years"/>
      </c:dateAx>
      <c:valAx>
        <c:axId val="926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73.94</c:v>
                </c:pt>
                <c:pt idx="1">
                  <c:v>68.400000000000006</c:v>
                </c:pt>
                <c:pt idx="2">
                  <c:v>71.290000000000006</c:v>
                </c:pt>
                <c:pt idx="3">
                  <c:v>70.709999999999994</c:v>
                </c:pt>
                <c:pt idx="4">
                  <c:v>63.25</c:v>
                </c:pt>
              </c:numCache>
            </c:numRef>
          </c:val>
        </c:ser>
        <c:dLbls>
          <c:showLegendKey val="0"/>
          <c:showVal val="0"/>
          <c:showCatName val="0"/>
          <c:showSerName val="0"/>
          <c:showPercent val="0"/>
          <c:showBubbleSize val="0"/>
        </c:dLbls>
        <c:gapWidth val="150"/>
        <c:axId val="89630592"/>
        <c:axId val="896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30592"/>
        <c:axId val="89645056"/>
      </c:lineChart>
      <c:dateAx>
        <c:axId val="89630592"/>
        <c:scaling>
          <c:orientation val="minMax"/>
        </c:scaling>
        <c:delete val="1"/>
        <c:axPos val="b"/>
        <c:numFmt formatCode="ge" sourceLinked="1"/>
        <c:majorTickMark val="none"/>
        <c:minorTickMark val="none"/>
        <c:tickLblPos val="none"/>
        <c:crossAx val="89645056"/>
        <c:crosses val="autoZero"/>
        <c:auto val="1"/>
        <c:lblOffset val="100"/>
        <c:baseTimeUnit val="years"/>
      </c:dateAx>
      <c:valAx>
        <c:axId val="896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2960"/>
        <c:axId val="9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2960"/>
        <c:axId val="91114880"/>
      </c:lineChart>
      <c:dateAx>
        <c:axId val="91112960"/>
        <c:scaling>
          <c:orientation val="minMax"/>
        </c:scaling>
        <c:delete val="1"/>
        <c:axPos val="b"/>
        <c:numFmt formatCode="ge" sourceLinked="1"/>
        <c:majorTickMark val="none"/>
        <c:minorTickMark val="none"/>
        <c:tickLblPos val="none"/>
        <c:crossAx val="91114880"/>
        <c:crosses val="autoZero"/>
        <c:auto val="1"/>
        <c:lblOffset val="100"/>
        <c:baseTimeUnit val="years"/>
      </c:dateAx>
      <c:valAx>
        <c:axId val="9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31360"/>
        <c:axId val="91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31360"/>
        <c:axId val="91233280"/>
      </c:lineChart>
      <c:dateAx>
        <c:axId val="91231360"/>
        <c:scaling>
          <c:orientation val="minMax"/>
        </c:scaling>
        <c:delete val="1"/>
        <c:axPos val="b"/>
        <c:numFmt formatCode="ge" sourceLinked="1"/>
        <c:majorTickMark val="none"/>
        <c:minorTickMark val="none"/>
        <c:tickLblPos val="none"/>
        <c:crossAx val="91233280"/>
        <c:crosses val="autoZero"/>
        <c:auto val="1"/>
        <c:lblOffset val="100"/>
        <c:baseTimeUnit val="years"/>
      </c:dateAx>
      <c:valAx>
        <c:axId val="91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77952"/>
        <c:axId val="91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77952"/>
        <c:axId val="91280128"/>
      </c:lineChart>
      <c:dateAx>
        <c:axId val="91277952"/>
        <c:scaling>
          <c:orientation val="minMax"/>
        </c:scaling>
        <c:delete val="1"/>
        <c:axPos val="b"/>
        <c:numFmt formatCode="ge" sourceLinked="1"/>
        <c:majorTickMark val="none"/>
        <c:minorTickMark val="none"/>
        <c:tickLblPos val="none"/>
        <c:crossAx val="91280128"/>
        <c:crosses val="autoZero"/>
        <c:auto val="1"/>
        <c:lblOffset val="100"/>
        <c:baseTimeUnit val="years"/>
      </c:dateAx>
      <c:valAx>
        <c:axId val="91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8800"/>
        <c:axId val="913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8800"/>
        <c:axId val="91310720"/>
      </c:lineChart>
      <c:dateAx>
        <c:axId val="91308800"/>
        <c:scaling>
          <c:orientation val="minMax"/>
        </c:scaling>
        <c:delete val="1"/>
        <c:axPos val="b"/>
        <c:numFmt formatCode="ge" sourceLinked="1"/>
        <c:majorTickMark val="none"/>
        <c:minorTickMark val="none"/>
        <c:tickLblPos val="none"/>
        <c:crossAx val="91310720"/>
        <c:crosses val="autoZero"/>
        <c:auto val="1"/>
        <c:lblOffset val="100"/>
        <c:baseTimeUnit val="years"/>
      </c:dateAx>
      <c:valAx>
        <c:axId val="913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2235.63</c:v>
                </c:pt>
                <c:pt idx="1">
                  <c:v>2152.15</c:v>
                </c:pt>
                <c:pt idx="2">
                  <c:v>2078.0700000000002</c:v>
                </c:pt>
                <c:pt idx="3">
                  <c:v>1944.04</c:v>
                </c:pt>
                <c:pt idx="4">
                  <c:v>1966.69</c:v>
                </c:pt>
              </c:numCache>
            </c:numRef>
          </c:val>
        </c:ser>
        <c:dLbls>
          <c:showLegendKey val="0"/>
          <c:showVal val="0"/>
          <c:showCatName val="0"/>
          <c:showSerName val="0"/>
          <c:showPercent val="0"/>
          <c:showBubbleSize val="0"/>
        </c:dLbls>
        <c:gapWidth val="150"/>
        <c:axId val="91349376"/>
        <c:axId val="913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1349376"/>
        <c:axId val="91351296"/>
      </c:lineChart>
      <c:dateAx>
        <c:axId val="91349376"/>
        <c:scaling>
          <c:orientation val="minMax"/>
        </c:scaling>
        <c:delete val="1"/>
        <c:axPos val="b"/>
        <c:numFmt formatCode="ge" sourceLinked="1"/>
        <c:majorTickMark val="none"/>
        <c:minorTickMark val="none"/>
        <c:tickLblPos val="none"/>
        <c:crossAx val="91351296"/>
        <c:crosses val="autoZero"/>
        <c:auto val="1"/>
        <c:lblOffset val="100"/>
        <c:baseTimeUnit val="years"/>
      </c:dateAx>
      <c:valAx>
        <c:axId val="913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56.84</c:v>
                </c:pt>
                <c:pt idx="1">
                  <c:v>48.46</c:v>
                </c:pt>
                <c:pt idx="2">
                  <c:v>51.55</c:v>
                </c:pt>
                <c:pt idx="3">
                  <c:v>50.3</c:v>
                </c:pt>
                <c:pt idx="4">
                  <c:v>51.99</c:v>
                </c:pt>
              </c:numCache>
            </c:numRef>
          </c:val>
        </c:ser>
        <c:dLbls>
          <c:showLegendKey val="0"/>
          <c:showVal val="0"/>
          <c:showCatName val="0"/>
          <c:showSerName val="0"/>
          <c:showPercent val="0"/>
          <c:showBubbleSize val="0"/>
        </c:dLbls>
        <c:gapWidth val="150"/>
        <c:axId val="91394048"/>
        <c:axId val="913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1394048"/>
        <c:axId val="91395968"/>
      </c:lineChart>
      <c:dateAx>
        <c:axId val="91394048"/>
        <c:scaling>
          <c:orientation val="minMax"/>
        </c:scaling>
        <c:delete val="1"/>
        <c:axPos val="b"/>
        <c:numFmt formatCode="ge" sourceLinked="1"/>
        <c:majorTickMark val="none"/>
        <c:minorTickMark val="none"/>
        <c:tickLblPos val="none"/>
        <c:crossAx val="91395968"/>
        <c:crosses val="autoZero"/>
        <c:auto val="1"/>
        <c:lblOffset val="100"/>
        <c:baseTimeUnit val="years"/>
      </c:dateAx>
      <c:valAx>
        <c:axId val="91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302.63</c:v>
                </c:pt>
                <c:pt idx="1">
                  <c:v>355.93</c:v>
                </c:pt>
                <c:pt idx="2">
                  <c:v>336.06</c:v>
                </c:pt>
                <c:pt idx="3">
                  <c:v>353.43</c:v>
                </c:pt>
                <c:pt idx="4">
                  <c:v>334.58</c:v>
                </c:pt>
              </c:numCache>
            </c:numRef>
          </c:val>
        </c:ser>
        <c:dLbls>
          <c:showLegendKey val="0"/>
          <c:showVal val="0"/>
          <c:showCatName val="0"/>
          <c:showSerName val="0"/>
          <c:showPercent val="0"/>
          <c:showBubbleSize val="0"/>
        </c:dLbls>
        <c:gapWidth val="150"/>
        <c:axId val="91417600"/>
        <c:axId val="91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1417600"/>
        <c:axId val="91419776"/>
      </c:lineChart>
      <c:dateAx>
        <c:axId val="91417600"/>
        <c:scaling>
          <c:orientation val="minMax"/>
        </c:scaling>
        <c:delete val="1"/>
        <c:axPos val="b"/>
        <c:numFmt formatCode="ge" sourceLinked="1"/>
        <c:majorTickMark val="none"/>
        <c:minorTickMark val="none"/>
        <c:tickLblPos val="none"/>
        <c:crossAx val="91419776"/>
        <c:crosses val="autoZero"/>
        <c:auto val="1"/>
        <c:lblOffset val="100"/>
        <c:baseTimeUnit val="years"/>
      </c:dateAx>
      <c:valAx>
        <c:axId val="91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魚津市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43152</v>
      </c>
      <c r="AM8" s="64"/>
      <c r="AN8" s="64"/>
      <c r="AO8" s="64"/>
      <c r="AP8" s="64"/>
      <c r="AQ8" s="64"/>
      <c r="AR8" s="64"/>
      <c r="AS8" s="64"/>
      <c r="AT8" s="63">
        <f>データ!S6</f>
        <v>200.61</v>
      </c>
      <c r="AU8" s="63"/>
      <c r="AV8" s="63"/>
      <c r="AW8" s="63"/>
      <c r="AX8" s="63"/>
      <c r="AY8" s="63"/>
      <c r="AZ8" s="63"/>
      <c r="BA8" s="63"/>
      <c r="BB8" s="63">
        <f>データ!T6</f>
        <v>215.1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17.75</v>
      </c>
      <c r="Q10" s="63"/>
      <c r="R10" s="63"/>
      <c r="S10" s="63"/>
      <c r="T10" s="63"/>
      <c r="U10" s="63"/>
      <c r="V10" s="63"/>
      <c r="W10" s="63">
        <f>データ!P6</f>
        <v>140.19</v>
      </c>
      <c r="X10" s="63"/>
      <c r="Y10" s="63"/>
      <c r="Z10" s="63"/>
      <c r="AA10" s="63"/>
      <c r="AB10" s="63"/>
      <c r="AC10" s="63"/>
      <c r="AD10" s="64">
        <f>データ!Q6</f>
        <v>3230</v>
      </c>
      <c r="AE10" s="64"/>
      <c r="AF10" s="64"/>
      <c r="AG10" s="64"/>
      <c r="AH10" s="64"/>
      <c r="AI10" s="64"/>
      <c r="AJ10" s="64"/>
      <c r="AK10" s="2"/>
      <c r="AL10" s="64">
        <f>データ!U6</f>
        <v>7631</v>
      </c>
      <c r="AM10" s="64"/>
      <c r="AN10" s="64"/>
      <c r="AO10" s="64"/>
      <c r="AP10" s="64"/>
      <c r="AQ10" s="64"/>
      <c r="AR10" s="64"/>
      <c r="AS10" s="64"/>
      <c r="AT10" s="63">
        <f>データ!V6</f>
        <v>6.68</v>
      </c>
      <c r="AU10" s="63"/>
      <c r="AV10" s="63"/>
      <c r="AW10" s="63"/>
      <c r="AX10" s="63"/>
      <c r="AY10" s="63"/>
      <c r="AZ10" s="63"/>
      <c r="BA10" s="63"/>
      <c r="BB10" s="63">
        <f>データ!W6</f>
        <v>1142.3699999999999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162043</v>
      </c>
      <c r="D6" s="31">
        <f t="shared" si="3"/>
        <v>47</v>
      </c>
      <c r="E6" s="31">
        <f t="shared" si="3"/>
        <v>17</v>
      </c>
      <c r="F6" s="31">
        <f t="shared" si="3"/>
        <v>5</v>
      </c>
      <c r="G6" s="31">
        <f t="shared" si="3"/>
        <v>0</v>
      </c>
      <c r="H6" s="31" t="str">
        <f t="shared" si="3"/>
        <v>富山県　魚津市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17.75</v>
      </c>
      <c r="P6" s="32">
        <f t="shared" si="3"/>
        <v>140.19</v>
      </c>
      <c r="Q6" s="32">
        <f t="shared" si="3"/>
        <v>3230</v>
      </c>
      <c r="R6" s="32">
        <f t="shared" si="3"/>
        <v>43152</v>
      </c>
      <c r="S6" s="32">
        <f t="shared" si="3"/>
        <v>200.61</v>
      </c>
      <c r="T6" s="32">
        <f t="shared" si="3"/>
        <v>215.1</v>
      </c>
      <c r="U6" s="32">
        <f t="shared" si="3"/>
        <v>7631</v>
      </c>
      <c r="V6" s="32">
        <f t="shared" si="3"/>
        <v>6.68</v>
      </c>
      <c r="W6" s="32">
        <f t="shared" si="3"/>
        <v>1142.3699999999999</v>
      </c>
      <c r="X6" s="33">
        <f>IF(X7="",NA(),X7)</f>
        <v>73.94</v>
      </c>
      <c r="Y6" s="33">
        <f t="shared" ref="Y6:AG6" si="4">IF(Y7="",NA(),Y7)</f>
        <v>68.400000000000006</v>
      </c>
      <c r="Z6" s="33">
        <f t="shared" si="4"/>
        <v>71.290000000000006</v>
      </c>
      <c r="AA6" s="33">
        <f t="shared" si="4"/>
        <v>70.709999999999994</v>
      </c>
      <c r="AB6" s="33">
        <f t="shared" si="4"/>
        <v>63.25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2235.63</v>
      </c>
      <c r="BF6" s="33">
        <f t="shared" ref="BF6:BN6" si="7">IF(BF7="",NA(),BF7)</f>
        <v>2152.15</v>
      </c>
      <c r="BG6" s="33">
        <f t="shared" si="7"/>
        <v>2078.0700000000002</v>
      </c>
      <c r="BH6" s="33">
        <f t="shared" si="7"/>
        <v>1944.04</v>
      </c>
      <c r="BI6" s="33">
        <f t="shared" si="7"/>
        <v>1966.69</v>
      </c>
      <c r="BJ6" s="33">
        <f t="shared" si="7"/>
        <v>1239.2</v>
      </c>
      <c r="BK6" s="33">
        <f t="shared" si="7"/>
        <v>1197.82</v>
      </c>
      <c r="BL6" s="33">
        <f t="shared" si="7"/>
        <v>1126.77</v>
      </c>
      <c r="BM6" s="33">
        <f t="shared" si="7"/>
        <v>1044.8</v>
      </c>
      <c r="BN6" s="33">
        <f t="shared" si="7"/>
        <v>1081.8</v>
      </c>
      <c r="BO6" s="32" t="str">
        <f>IF(BO7="","",IF(BO7="-","【-】","【"&amp;SUBSTITUTE(TEXT(BO7,"#,##0.00"),"-","△")&amp;"】"))</f>
        <v>【1,015.77】</v>
      </c>
      <c r="BP6" s="33">
        <f>IF(BP7="",NA(),BP7)</f>
        <v>56.84</v>
      </c>
      <c r="BQ6" s="33">
        <f t="shared" ref="BQ6:BY6" si="8">IF(BQ7="",NA(),BQ7)</f>
        <v>48.46</v>
      </c>
      <c r="BR6" s="33">
        <f t="shared" si="8"/>
        <v>51.55</v>
      </c>
      <c r="BS6" s="33">
        <f t="shared" si="8"/>
        <v>50.3</v>
      </c>
      <c r="BT6" s="33">
        <f t="shared" si="8"/>
        <v>51.99</v>
      </c>
      <c r="BU6" s="33">
        <f t="shared" si="8"/>
        <v>51.56</v>
      </c>
      <c r="BV6" s="33">
        <f t="shared" si="8"/>
        <v>51.03</v>
      </c>
      <c r="BW6" s="33">
        <f t="shared" si="8"/>
        <v>50.9</v>
      </c>
      <c r="BX6" s="33">
        <f t="shared" si="8"/>
        <v>50.82</v>
      </c>
      <c r="BY6" s="33">
        <f t="shared" si="8"/>
        <v>52.19</v>
      </c>
      <c r="BZ6" s="32" t="str">
        <f>IF(BZ7="","",IF(BZ7="-","【-】","【"&amp;SUBSTITUTE(TEXT(BZ7,"#,##0.00"),"-","△")&amp;"】"))</f>
        <v>【52.78】</v>
      </c>
      <c r="CA6" s="33">
        <f>IF(CA7="",NA(),CA7)</f>
        <v>302.63</v>
      </c>
      <c r="CB6" s="33">
        <f t="shared" ref="CB6:CJ6" si="9">IF(CB7="",NA(),CB7)</f>
        <v>355.93</v>
      </c>
      <c r="CC6" s="33">
        <f t="shared" si="9"/>
        <v>336.06</v>
      </c>
      <c r="CD6" s="33">
        <f t="shared" si="9"/>
        <v>353.43</v>
      </c>
      <c r="CE6" s="33">
        <f t="shared" si="9"/>
        <v>334.58</v>
      </c>
      <c r="CF6" s="33">
        <f t="shared" si="9"/>
        <v>283.26</v>
      </c>
      <c r="CG6" s="33">
        <f t="shared" si="9"/>
        <v>289.60000000000002</v>
      </c>
      <c r="CH6" s="33">
        <f t="shared" si="9"/>
        <v>293.27</v>
      </c>
      <c r="CI6" s="33">
        <f t="shared" si="9"/>
        <v>300.52</v>
      </c>
      <c r="CJ6" s="33">
        <f t="shared" si="9"/>
        <v>296.14</v>
      </c>
      <c r="CK6" s="32" t="str">
        <f>IF(CK7="","",IF(CK7="-","【-】","【"&amp;SUBSTITUTE(TEXT(CK7,"#,##0.00"),"-","△")&amp;"】"))</f>
        <v>【289.81】</v>
      </c>
      <c r="CL6" s="33" t="str">
        <f>IF(CL7="",NA(),CL7)</f>
        <v>-</v>
      </c>
      <c r="CM6" s="33" t="str">
        <f t="shared" ref="CM6:CU6" si="10">IF(CM7="",NA(),CM7)</f>
        <v>-</v>
      </c>
      <c r="CN6" s="33" t="str">
        <f t="shared" si="10"/>
        <v>-</v>
      </c>
      <c r="CO6" s="33" t="str">
        <f t="shared" si="10"/>
        <v>-</v>
      </c>
      <c r="CP6" s="33" t="str">
        <f t="shared" si="10"/>
        <v>-</v>
      </c>
      <c r="CQ6" s="33">
        <f t="shared" si="10"/>
        <v>55.2</v>
      </c>
      <c r="CR6" s="33">
        <f t="shared" si="10"/>
        <v>54.74</v>
      </c>
      <c r="CS6" s="33">
        <f t="shared" si="10"/>
        <v>53.78</v>
      </c>
      <c r="CT6" s="33">
        <f t="shared" si="10"/>
        <v>53.24</v>
      </c>
      <c r="CU6" s="33">
        <f t="shared" si="10"/>
        <v>52.31</v>
      </c>
      <c r="CV6" s="32" t="str">
        <f>IF(CV7="","",IF(CV7="-","【-】","【"&amp;SUBSTITUTE(TEXT(CV7,"#,##0.00"),"-","△")&amp;"】"))</f>
        <v>【52.74】</v>
      </c>
      <c r="CW6" s="33">
        <f>IF(CW7="",NA(),CW7)</f>
        <v>83.11</v>
      </c>
      <c r="CX6" s="33">
        <f t="shared" ref="CX6:DF6" si="11">IF(CX7="",NA(),CX7)</f>
        <v>84.48</v>
      </c>
      <c r="CY6" s="33">
        <f t="shared" si="11"/>
        <v>85.67</v>
      </c>
      <c r="CZ6" s="33">
        <f t="shared" si="11"/>
        <v>86.68</v>
      </c>
      <c r="DA6" s="33">
        <f t="shared" si="11"/>
        <v>88.38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162043</v>
      </c>
      <c r="D7" s="35">
        <v>47</v>
      </c>
      <c r="E7" s="35">
        <v>17</v>
      </c>
      <c r="F7" s="35">
        <v>5</v>
      </c>
      <c r="G7" s="35">
        <v>0</v>
      </c>
      <c r="H7" s="35" t="s">
        <v>96</v>
      </c>
      <c r="I7" s="35" t="s">
        <v>97</v>
      </c>
      <c r="J7" s="35" t="s">
        <v>98</v>
      </c>
      <c r="K7" s="35" t="s">
        <v>99</v>
      </c>
      <c r="L7" s="35" t="s">
        <v>100</v>
      </c>
      <c r="M7" s="36" t="s">
        <v>101</v>
      </c>
      <c r="N7" s="36" t="s">
        <v>102</v>
      </c>
      <c r="O7" s="36">
        <v>17.75</v>
      </c>
      <c r="P7" s="36">
        <v>140.19</v>
      </c>
      <c r="Q7" s="36">
        <v>3230</v>
      </c>
      <c r="R7" s="36">
        <v>43152</v>
      </c>
      <c r="S7" s="36">
        <v>200.61</v>
      </c>
      <c r="T7" s="36">
        <v>215.1</v>
      </c>
      <c r="U7" s="36">
        <v>7631</v>
      </c>
      <c r="V7" s="36">
        <v>6.68</v>
      </c>
      <c r="W7" s="36">
        <v>1142.3699999999999</v>
      </c>
      <c r="X7" s="36">
        <v>73.94</v>
      </c>
      <c r="Y7" s="36">
        <v>68.400000000000006</v>
      </c>
      <c r="Z7" s="36">
        <v>71.290000000000006</v>
      </c>
      <c r="AA7" s="36">
        <v>70.709999999999994</v>
      </c>
      <c r="AB7" s="36">
        <v>63.25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2235.63</v>
      </c>
      <c r="BF7" s="36">
        <v>2152.15</v>
      </c>
      <c r="BG7" s="36">
        <v>2078.0700000000002</v>
      </c>
      <c r="BH7" s="36">
        <v>1944.04</v>
      </c>
      <c r="BI7" s="36">
        <v>1966.69</v>
      </c>
      <c r="BJ7" s="36">
        <v>1239.2</v>
      </c>
      <c r="BK7" s="36">
        <v>1197.82</v>
      </c>
      <c r="BL7" s="36">
        <v>1126.77</v>
      </c>
      <c r="BM7" s="36">
        <v>1044.8</v>
      </c>
      <c r="BN7" s="36">
        <v>1081.8</v>
      </c>
      <c r="BO7" s="36">
        <v>1015.77</v>
      </c>
      <c r="BP7" s="36">
        <v>56.84</v>
      </c>
      <c r="BQ7" s="36">
        <v>48.46</v>
      </c>
      <c r="BR7" s="36">
        <v>51.55</v>
      </c>
      <c r="BS7" s="36">
        <v>50.3</v>
      </c>
      <c r="BT7" s="36">
        <v>51.99</v>
      </c>
      <c r="BU7" s="36">
        <v>51.56</v>
      </c>
      <c r="BV7" s="36">
        <v>51.03</v>
      </c>
      <c r="BW7" s="36">
        <v>50.9</v>
      </c>
      <c r="BX7" s="36">
        <v>50.82</v>
      </c>
      <c r="BY7" s="36">
        <v>52.19</v>
      </c>
      <c r="BZ7" s="36">
        <v>52.78</v>
      </c>
      <c r="CA7" s="36">
        <v>302.63</v>
      </c>
      <c r="CB7" s="36">
        <v>355.93</v>
      </c>
      <c r="CC7" s="36">
        <v>336.06</v>
      </c>
      <c r="CD7" s="36">
        <v>353.43</v>
      </c>
      <c r="CE7" s="36">
        <v>334.58</v>
      </c>
      <c r="CF7" s="36">
        <v>283.26</v>
      </c>
      <c r="CG7" s="36">
        <v>289.60000000000002</v>
      </c>
      <c r="CH7" s="36">
        <v>293.27</v>
      </c>
      <c r="CI7" s="36">
        <v>300.52</v>
      </c>
      <c r="CJ7" s="36">
        <v>296.14</v>
      </c>
      <c r="CK7" s="36">
        <v>289.81</v>
      </c>
      <c r="CL7" s="36" t="s">
        <v>101</v>
      </c>
      <c r="CM7" s="36" t="s">
        <v>101</v>
      </c>
      <c r="CN7" s="36" t="s">
        <v>101</v>
      </c>
      <c r="CO7" s="36" t="s">
        <v>101</v>
      </c>
      <c r="CP7" s="36" t="s">
        <v>101</v>
      </c>
      <c r="CQ7" s="36">
        <v>55.2</v>
      </c>
      <c r="CR7" s="36">
        <v>54.74</v>
      </c>
      <c r="CS7" s="36">
        <v>53.78</v>
      </c>
      <c r="CT7" s="36">
        <v>53.24</v>
      </c>
      <c r="CU7" s="36">
        <v>52.31</v>
      </c>
      <c r="CV7" s="36">
        <v>52.74</v>
      </c>
      <c r="CW7" s="36">
        <v>83.11</v>
      </c>
      <c r="CX7" s="36">
        <v>84.48</v>
      </c>
      <c r="CY7" s="36">
        <v>85.67</v>
      </c>
      <c r="CZ7" s="36">
        <v>86.68</v>
      </c>
      <c r="DA7" s="36">
        <v>88.38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2017-02-13T03:43:10Z</cp:lastPrinted>
  <dcterms:created xsi:type="dcterms:W3CDTF">2017-02-08T03:10:04Z</dcterms:created>
  <dcterms:modified xsi:type="dcterms:W3CDTF">2017-02-13T03:43:14Z</dcterms:modified>
  <cp:category/>
</cp:coreProperties>
</file>