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AD10" i="4" s="1"/>
  <c r="P6" i="5"/>
  <c r="O6" i="5"/>
  <c r="P10" i="4" s="1"/>
  <c r="N6" i="5"/>
  <c r="M6" i="5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10" i="4"/>
  <c r="I10" i="4"/>
  <c r="B10" i="4"/>
  <c r="BB8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<sst xmlns="http://schemas.openxmlformats.org/spreadsheetml/2006/main" count="232" uniqueCount="111">
  <si>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</si>
  <si>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</si>
  <si>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</si>
  <si>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</si>
  <si>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</si>
  <si>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</si>
  <si>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</si>
  <si>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</si>
  <si>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</si>
  <si>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</si>
  <si>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</si>
  <si>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</si>
  <si>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</si>
  <si>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</si>
  <si>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</si>
  <si>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</si>
  <si>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</si>
  <si>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</si>
  <si>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</si>
  <si>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</si>
  <si>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</si>
  <si>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</si>
  <si>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</si>
  <si>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</si>
  <si>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</si>
  <si>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</si>
  <si>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</si>
  <si>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</si>
  <si>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</si>
  <si>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</si>
  <si>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</si>
  <si>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</si>
  <si>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</si>
  <si>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</si>
  <si>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</si>
  <si>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</si>
  <si>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</si>
  <si>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</si>
  <si>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</si>
  <si>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</si>
  <si>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</si>
  <si>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</si>
  <si>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</si>
  <si>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</si>
  <si>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</si>
  <si>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</si>
  <si>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</si>
  <si>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</si>
  <si>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</si>
  <si>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</si>
  <si>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</si>
  <si>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</si>
  <si>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</si>
  <si>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</si>
  <si>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</si>
  <si>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</si>
  <si>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</si>
  <si>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</si>
  <si>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</si>
  <si>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</si>
  <si>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</si>
  <si>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</si>
  <si>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</si>
  <si>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</si>
  <si>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</si>
  <si>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</si>
  <si>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</si>
  <si>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</si>
  <si>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</si>
  <si>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</si>
  <si>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</si>
  <si>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</si>
  <si>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</si>
  <si>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</si>
  <si>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</si>
  <si>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</si>
  <si>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</si>
  <si>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</si>
  <si>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</si>
  <si>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</si>
  <si>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</si>
  <si>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</si>
  <si>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</si>
  <si>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</si>
  <si>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</si>
  <si>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</si>
  <si>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</si>
  <si>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</si>
  <si>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</si>
  <si>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</si>
  <si>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</si>
  <si>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</si>
  <si>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</si>
  <si>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</si>
  <si>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</si>
  <si>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</si>
  <si>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魚津市</t>
  </si>
  <si>
    <t>法非適用</t>
  </si>
  <si>
    <t>下水道事業</t>
  </si>
  <si>
    <t>個別排水処理</t>
  </si>
  <si>
    <t>L3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</si>
  <si>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</si>
  <si>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</si>
  <si>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</si>
  <si>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</si>
  <si>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</si>
  <si>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</si>
  <si>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</si>
  <si>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平成27年度から事業債の元金償還が始まった。
①収益的収支比率は100％に満たない状況であり、今後とも維持管理費の削減に努める必要がある。
④地方債残高のうちすべてが公費負担のため、当該数値は0となる。
⑤経費回収率は満たない状況であるが、維持管理費の削減に努め数値の向上を図る。
⑥汚水処理原価は、類似団体平均に比して高い状況にある。今後も維持管理費の削減に努め、改善していく必要がある。
⑦施設利用率は、類似団体よりやや高い状況である。処理水量は人口減少の影響で減少傾向にあり、将来的には施設規模について検討の必要がある。
⑧水洗化率は、100％に達している。　</t>
    <rPh sb="0" eb="2">
      <t>ヘイセイ</t>
    </rPh>
    <rPh sb="4" eb="6">
      <t>ネンド</t>
    </rPh>
    <rPh sb="8" eb="10">
      <t>ジギョウ</t>
    </rPh>
    <rPh sb="10" eb="11">
      <t>サイ</t>
    </rPh>
    <rPh sb="12" eb="14">
      <t>ガンキン</t>
    </rPh>
    <rPh sb="14" eb="16">
      <t>ショウカン</t>
    </rPh>
    <rPh sb="17" eb="18">
      <t>ハジ</t>
    </rPh>
    <rPh sb="25" eb="28">
      <t>シュウエキテキ</t>
    </rPh>
    <rPh sb="28" eb="30">
      <t>シュウシ</t>
    </rPh>
    <rPh sb="30" eb="32">
      <t>ヒリツ</t>
    </rPh>
    <rPh sb="38" eb="39">
      <t>ミ</t>
    </rPh>
    <rPh sb="42" eb="44">
      <t>ジョウキョウ</t>
    </rPh>
    <rPh sb="48" eb="50">
      <t>コンゴ</t>
    </rPh>
    <rPh sb="52" eb="54">
      <t>イジ</t>
    </rPh>
    <rPh sb="54" eb="57">
      <t>カンリヒ</t>
    </rPh>
    <rPh sb="58" eb="60">
      <t>サクゲン</t>
    </rPh>
    <rPh sb="61" eb="62">
      <t>ツト</t>
    </rPh>
    <rPh sb="64" eb="66">
      <t>ヒツヨウ</t>
    </rPh>
    <rPh sb="73" eb="76">
      <t>チホウサイ</t>
    </rPh>
    <rPh sb="76" eb="78">
      <t>ザンダカ</t>
    </rPh>
    <rPh sb="85" eb="87">
      <t>コウヒ</t>
    </rPh>
    <rPh sb="87" eb="89">
      <t>フタン</t>
    </rPh>
    <rPh sb="93" eb="95">
      <t>トウガイ</t>
    </rPh>
    <rPh sb="95" eb="97">
      <t>スウチ</t>
    </rPh>
    <rPh sb="106" eb="108">
      <t>ケイヒ</t>
    </rPh>
    <rPh sb="108" eb="110">
      <t>カイシュウ</t>
    </rPh>
    <rPh sb="110" eb="111">
      <t>リツ</t>
    </rPh>
    <rPh sb="112" eb="113">
      <t>ミ</t>
    </rPh>
    <rPh sb="116" eb="118">
      <t>ジョウキョウ</t>
    </rPh>
    <rPh sb="123" eb="125">
      <t>イジ</t>
    </rPh>
    <rPh sb="125" eb="127">
      <t>カンリ</t>
    </rPh>
    <rPh sb="127" eb="128">
      <t>ヒ</t>
    </rPh>
    <rPh sb="129" eb="131">
      <t>サクゲン</t>
    </rPh>
    <rPh sb="132" eb="133">
      <t>ツト</t>
    </rPh>
    <rPh sb="134" eb="136">
      <t>スウチ</t>
    </rPh>
    <rPh sb="137" eb="139">
      <t>コウジョウ</t>
    </rPh>
    <rPh sb="140" eb="141">
      <t>ハカ</t>
    </rPh>
    <rPh sb="158" eb="160">
      <t>ヘイキン</t>
    </rPh>
    <rPh sb="161" eb="162">
      <t>ヒ</t>
    </rPh>
    <rPh sb="164" eb="165">
      <t>タカ</t>
    </rPh>
    <rPh sb="166" eb="168">
      <t>ジョウキョウ</t>
    </rPh>
    <rPh sb="172" eb="174">
      <t>コンゴ</t>
    </rPh>
    <rPh sb="202" eb="204">
      <t>シセツ</t>
    </rPh>
    <rPh sb="204" eb="207">
      <t>リヨウリツ</t>
    </rPh>
    <rPh sb="209" eb="211">
      <t>ルイジ</t>
    </rPh>
    <rPh sb="211" eb="213">
      <t>ダンタイ</t>
    </rPh>
    <rPh sb="217" eb="218">
      <t>タカ</t>
    </rPh>
    <rPh sb="219" eb="221">
      <t>ジョウキョウ</t>
    </rPh>
    <rPh sb="225" eb="227">
      <t>ショリ</t>
    </rPh>
    <rPh sb="227" eb="228">
      <t>スイ</t>
    </rPh>
    <rPh sb="228" eb="229">
      <t>リョウ</t>
    </rPh>
    <rPh sb="230" eb="232">
      <t>ジンコウ</t>
    </rPh>
    <rPh sb="232" eb="234">
      <t>ゲンショウ</t>
    </rPh>
    <rPh sb="235" eb="237">
      <t>エイキョウ</t>
    </rPh>
    <rPh sb="238" eb="240">
      <t>ゲンショウ</t>
    </rPh>
    <rPh sb="240" eb="242">
      <t>ケイコウ</t>
    </rPh>
    <rPh sb="246" eb="249">
      <t>ショウライテキ</t>
    </rPh>
    <rPh sb="251" eb="253">
      <t>シセツ</t>
    </rPh>
    <rPh sb="253" eb="255">
      <t>キボ</t>
    </rPh>
    <rPh sb="259" eb="261">
      <t>ケントウ</t>
    </rPh>
    <rPh sb="262" eb="264">
      <t>ヒツヨウ</t>
    </rPh>
    <rPh sb="271" eb="274">
      <t>スイセンカ</t>
    </rPh>
    <rPh sb="274" eb="275">
      <t>リツ</t>
    </rPh>
    <rPh sb="282" eb="283">
      <t>タッ</t>
    </rPh>
    <phoneticPr fontId="4"/>
  </si>
  <si>
    <t>現在は法定耐用年数を経過した管路施設はない。</t>
    <phoneticPr fontId="4"/>
  </si>
  <si>
    <t>水洗化率が100％の状況下では、維持管理費の縮減が主に経営改善の有効な対策となる。人口減少の動向を把握し、将来的には施設規模の検討を行う必要がある。</t>
    <rPh sb="0" eb="3">
      <t>スイセンカ</t>
    </rPh>
    <rPh sb="3" eb="4">
      <t>リツ</t>
    </rPh>
    <rPh sb="10" eb="12">
      <t>ジョウキョウ</t>
    </rPh>
    <rPh sb="12" eb="13">
      <t>シタ</t>
    </rPh>
    <rPh sb="16" eb="18">
      <t>イジ</t>
    </rPh>
    <rPh sb="18" eb="20">
      <t>カンリ</t>
    </rPh>
    <rPh sb="20" eb="21">
      <t>ヒ</t>
    </rPh>
    <rPh sb="22" eb="24">
      <t>シュクゲン</t>
    </rPh>
    <rPh sb="25" eb="26">
      <t>オモ</t>
    </rPh>
    <rPh sb="27" eb="29">
      <t>ケイエイ</t>
    </rPh>
    <rPh sb="29" eb="31">
      <t>カイゼン</t>
    </rPh>
    <rPh sb="32" eb="34">
      <t>ユウコウ</t>
    </rPh>
    <rPh sb="35" eb="37">
      <t>タイサク</t>
    </rPh>
    <rPh sb="41" eb="43">
      <t>ジンコウ</t>
    </rPh>
    <rPh sb="43" eb="45">
      <t>ゲンショウ</t>
    </rPh>
    <rPh sb="46" eb="48">
      <t>ドウコウ</t>
    </rPh>
    <rPh sb="49" eb="51">
      <t>ハアク</t>
    </rPh>
    <rPh sb="53" eb="56">
      <t>ショウライテキ</t>
    </rPh>
    <rPh sb="58" eb="60">
      <t>シセツ</t>
    </rPh>
    <rPh sb="60" eb="62">
      <t>キボ</t>
    </rPh>
    <rPh sb="63" eb="65">
      <t>ケントウ</t>
    </rPh>
    <rPh sb="66" eb="67">
      <t>オコナ</t>
    </rPh>
    <rPh sb="68" eb="7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</si>
</sst>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20928"/>
        <c:axId val="91767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20928"/>
        <c:axId val="91767168"/>
      </c:lineChart>
      <c:dateAx>
        <c:axId val="9142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767168"/>
        <c:crosses val="autoZero"/>
        <c:auto val="1"/>
        <c:lblOffset val="100"/>
        <c:baseTimeUnit val="years"/>
      </c:dateAx>
      <c:valAx>
        <c:axId val="91767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42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36.840000000000003</c:v>
                </c:pt>
                <c:pt idx="1">
                  <c:v>52.63</c:v>
                </c:pt>
                <c:pt idx="2">
                  <c:v>57.89</c:v>
                </c:pt>
                <c:pt idx="3">
                  <c:v>52.63</c:v>
                </c:pt>
                <c:pt idx="4">
                  <c:v>52.63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80032"/>
        <c:axId val="94806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55.42</c:v>
                </c:pt>
                <c:pt idx="1">
                  <c:v>58.58</c:v>
                </c:pt>
                <c:pt idx="2">
                  <c:v>58.82</c:v>
                </c:pt>
                <c:pt idx="3">
                  <c:v>51.54</c:v>
                </c:pt>
                <c:pt idx="4">
                  <c:v>44.84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80032"/>
        <c:axId val="94806784"/>
      </c:lineChart>
      <c:dateAx>
        <c:axId val="94780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06784"/>
        <c:crosses val="autoZero"/>
        <c:auto val="1"/>
        <c:lblOffset val="100"/>
        <c:baseTimeUnit val="years"/>
      </c:dateAx>
      <c:valAx>
        <c:axId val="94806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80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87.76</c:v>
                </c:pt>
                <c:pt idx="1">
                  <c:v>87.76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836992"/>
        <c:axId val="948391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74.290000000000006</c:v>
                </c:pt>
                <c:pt idx="1">
                  <c:v>72.31</c:v>
                </c:pt>
                <c:pt idx="2">
                  <c:v>71.760000000000005</c:v>
                </c:pt>
                <c:pt idx="3">
                  <c:v>71.599999999999994</c:v>
                </c:pt>
                <c:pt idx="4">
                  <c:v>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836992"/>
        <c:axId val="94839168"/>
      </c:lineChart>
      <c:dateAx>
        <c:axId val="94836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39168"/>
        <c:crosses val="autoZero"/>
        <c:auto val="1"/>
        <c:lblOffset val="100"/>
        <c:baseTimeUnit val="years"/>
      </c:dateAx>
      <c:valAx>
        <c:axId val="948391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836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50.86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793280"/>
        <c:axId val="91807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93280"/>
        <c:axId val="91807744"/>
      </c:lineChart>
      <c:dateAx>
        <c:axId val="9179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807744"/>
        <c:crosses val="autoZero"/>
        <c:auto val="1"/>
        <c:lblOffset val="100"/>
        <c:baseTimeUnit val="years"/>
      </c:dateAx>
      <c:valAx>
        <c:axId val="91807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793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41184"/>
        <c:axId val="9334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41184"/>
        <c:axId val="93343104"/>
      </c:lineChart>
      <c:dateAx>
        <c:axId val="93341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343104"/>
        <c:crosses val="autoZero"/>
        <c:auto val="1"/>
        <c:lblOffset val="100"/>
        <c:baseTimeUnit val="years"/>
      </c:dateAx>
      <c:valAx>
        <c:axId val="9334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41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59584"/>
        <c:axId val="93461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59584"/>
        <c:axId val="93461504"/>
      </c:lineChart>
      <c:dateAx>
        <c:axId val="93459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461504"/>
        <c:crosses val="autoZero"/>
        <c:auto val="1"/>
        <c:lblOffset val="100"/>
        <c:baseTimeUnit val="years"/>
      </c:dateAx>
      <c:valAx>
        <c:axId val="93461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459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02464"/>
        <c:axId val="9350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02464"/>
        <c:axId val="93508736"/>
      </c:lineChart>
      <c:dateAx>
        <c:axId val="9350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08736"/>
        <c:crosses val="autoZero"/>
        <c:auto val="1"/>
        <c:lblOffset val="100"/>
        <c:baseTimeUnit val="years"/>
      </c:dateAx>
      <c:valAx>
        <c:axId val="9350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0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38944"/>
        <c:axId val="93545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38944"/>
        <c:axId val="93545216"/>
      </c:lineChart>
      <c:dateAx>
        <c:axId val="9353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545216"/>
        <c:crosses val="autoZero"/>
        <c:auto val="1"/>
        <c:lblOffset val="100"/>
        <c:baseTimeUnit val="years"/>
      </c:dateAx>
      <c:valAx>
        <c:axId val="93545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3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3136"/>
        <c:axId val="94634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844.96</c:v>
                </c:pt>
                <c:pt idx="1">
                  <c:v>862.78</c:v>
                </c:pt>
                <c:pt idx="2">
                  <c:v>803.29</c:v>
                </c:pt>
                <c:pt idx="3">
                  <c:v>760.12</c:v>
                </c:pt>
                <c:pt idx="4">
                  <c:v>492.59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3136"/>
        <c:axId val="94634368"/>
      </c:lineChart>
      <c:dateAx>
        <c:axId val="9356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34368"/>
        <c:crosses val="autoZero"/>
        <c:auto val="1"/>
        <c:lblOffset val="100"/>
        <c:baseTimeUnit val="years"/>
      </c:dateAx>
      <c:valAx>
        <c:axId val="94634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56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52.65</c:v>
                </c:pt>
                <c:pt idx="1">
                  <c:v>64.67</c:v>
                </c:pt>
                <c:pt idx="2">
                  <c:v>44.66</c:v>
                </c:pt>
                <c:pt idx="3">
                  <c:v>59.77</c:v>
                </c:pt>
                <c:pt idx="4">
                  <c:v>30.49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71232"/>
        <c:axId val="9467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51.86</c:v>
                </c:pt>
                <c:pt idx="1">
                  <c:v>54.55</c:v>
                </c:pt>
                <c:pt idx="2">
                  <c:v>56.63</c:v>
                </c:pt>
                <c:pt idx="3">
                  <c:v>50.17</c:v>
                </c:pt>
                <c:pt idx="4">
                  <c:v>46.53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71232"/>
        <c:axId val="94673152"/>
      </c:lineChart>
      <c:dateAx>
        <c:axId val="9467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73152"/>
        <c:crosses val="autoZero"/>
        <c:auto val="1"/>
        <c:lblOffset val="100"/>
        <c:baseTimeUnit val="years"/>
      </c:dateAx>
      <c:valAx>
        <c:axId val="9467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7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332.09</c:v>
                </c:pt>
                <c:pt idx="1">
                  <c:v>267.58999999999997</c:v>
                </c:pt>
                <c:pt idx="2">
                  <c:v>395</c:v>
                </c:pt>
                <c:pt idx="3">
                  <c:v>305.81</c:v>
                </c:pt>
                <c:pt idx="4">
                  <c:v>588.64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694784"/>
        <c:axId val="9469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297.51</c:v>
                </c:pt>
                <c:pt idx="1">
                  <c:v>275.64999999999998</c:v>
                </c:pt>
                <c:pt idx="2">
                  <c:v>272.66000000000003</c:v>
                </c:pt>
                <c:pt idx="3">
                  <c:v>329.08</c:v>
                </c:pt>
                <c:pt idx="4">
                  <c:v>373.71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694784"/>
        <c:axId val="94696960"/>
      </c:lineChart>
      <c:dateAx>
        <c:axId val="94694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696960"/>
        <c:crosses val="autoZero"/>
        <c:auto val="1"/>
        <c:lblOffset val="100"/>
        <c:baseTimeUnit val="years"/>
      </c:dateAx>
      <c:valAx>
        <c:axId val="9469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694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【623.71】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Y40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富山県　魚津市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個別排水処理</v>
      </c>
      <c r="Q8" s="70"/>
      <c r="R8" s="70"/>
      <c r="S8" s="70"/>
      <c r="T8" s="70"/>
      <c r="U8" s="70"/>
      <c r="V8" s="70"/>
      <c r="W8" s="70" t="str">
        <f>データ!L6</f>
        <v>L3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43152</v>
      </c>
      <c r="AM8" s="64"/>
      <c r="AN8" s="64"/>
      <c r="AO8" s="64"/>
      <c r="AP8" s="64"/>
      <c r="AQ8" s="64"/>
      <c r="AR8" s="64"/>
      <c r="AS8" s="64"/>
      <c r="AT8" s="63">
        <f>データ!S6</f>
        <v>200.61</v>
      </c>
      <c r="AU8" s="63"/>
      <c r="AV8" s="63"/>
      <c r="AW8" s="63"/>
      <c r="AX8" s="63"/>
      <c r="AY8" s="63"/>
      <c r="AZ8" s="63"/>
      <c r="BA8" s="63"/>
      <c r="BB8" s="63">
        <f>データ!T6</f>
        <v>215.1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0.1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3230</v>
      </c>
      <c r="AE10" s="64"/>
      <c r="AF10" s="64"/>
      <c r="AG10" s="64"/>
      <c r="AH10" s="64"/>
      <c r="AI10" s="64"/>
      <c r="AJ10" s="64"/>
      <c r="AK10" s="2"/>
      <c r="AL10" s="64">
        <f>データ!U6</f>
        <v>43</v>
      </c>
      <c r="AM10" s="64"/>
      <c r="AN10" s="64"/>
      <c r="AO10" s="64"/>
      <c r="AP10" s="64"/>
      <c r="AQ10" s="64"/>
      <c r="AR10" s="64"/>
      <c r="AS10" s="64"/>
      <c r="AT10" s="63">
        <f>データ!V6</f>
        <v>0.02</v>
      </c>
      <c r="AU10" s="63"/>
      <c r="AV10" s="63"/>
      <c r="AW10" s="63"/>
      <c r="AX10" s="63"/>
      <c r="AY10" s="63"/>
      <c r="AZ10" s="63"/>
      <c r="BA10" s="63"/>
      <c r="BB10" s="63">
        <f>データ!W6</f>
        <v>2150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162043</v>
      </c>
      <c r="D6" s="31">
        <f t="shared" si="3"/>
        <v>47</v>
      </c>
      <c r="E6" s="31">
        <f t="shared" si="3"/>
        <v>18</v>
      </c>
      <c r="F6" s="31">
        <f t="shared" si="3"/>
        <v>1</v>
      </c>
      <c r="G6" s="31">
        <f t="shared" si="3"/>
        <v>0</v>
      </c>
      <c r="H6" s="31" t="str">
        <f t="shared" si="3"/>
        <v>富山県　魚津市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個別排水処理</v>
      </c>
      <c r="L6" s="31" t="str">
        <f t="shared" si="3"/>
        <v>L3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0.1</v>
      </c>
      <c r="P6" s="32">
        <f t="shared" si="3"/>
        <v>100</v>
      </c>
      <c r="Q6" s="32">
        <f t="shared" si="3"/>
        <v>3230</v>
      </c>
      <c r="R6" s="32">
        <f t="shared" si="3"/>
        <v>43152</v>
      </c>
      <c r="S6" s="32">
        <f t="shared" si="3"/>
        <v>200.61</v>
      </c>
      <c r="T6" s="32">
        <f t="shared" si="3"/>
        <v>215.1</v>
      </c>
      <c r="U6" s="32">
        <f t="shared" si="3"/>
        <v>43</v>
      </c>
      <c r="V6" s="32">
        <f t="shared" si="3"/>
        <v>0.02</v>
      </c>
      <c r="W6" s="32">
        <f t="shared" si="3"/>
        <v>2150</v>
      </c>
      <c r="X6" s="33">
        <f>IF(X7="",NA(),X7)</f>
        <v>100</v>
      </c>
      <c r="Y6" s="33">
        <f t="shared" ref="Y6:AG6" si="4">IF(Y7="",NA(),Y7)</f>
        <v>100</v>
      </c>
      <c r="Z6" s="33">
        <f t="shared" si="4"/>
        <v>100</v>
      </c>
      <c r="AA6" s="33">
        <f t="shared" si="4"/>
        <v>100</v>
      </c>
      <c r="AB6" s="33">
        <f t="shared" si="4"/>
        <v>50.86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844.96</v>
      </c>
      <c r="BK6" s="33">
        <f t="shared" si="7"/>
        <v>862.78</v>
      </c>
      <c r="BL6" s="33">
        <f t="shared" si="7"/>
        <v>803.29</v>
      </c>
      <c r="BM6" s="33">
        <f t="shared" si="7"/>
        <v>760.12</v>
      </c>
      <c r="BN6" s="33">
        <f t="shared" si="7"/>
        <v>492.59</v>
      </c>
      <c r="BO6" s="32" t="str">
        <f>IF(BO7="","",IF(BO7="-","【-】","【"&amp;SUBSTITUTE(TEXT(BO7,"#,##0.00"),"-","△")&amp;"】"))</f>
        <v>【623.71】</v>
      </c>
      <c r="BP6" s="33">
        <f>IF(BP7="",NA(),BP7)</f>
        <v>52.65</v>
      </c>
      <c r="BQ6" s="33">
        <f t="shared" ref="BQ6:BY6" si="8">IF(BQ7="",NA(),BQ7)</f>
        <v>64.67</v>
      </c>
      <c r="BR6" s="33">
        <f t="shared" si="8"/>
        <v>44.66</v>
      </c>
      <c r="BS6" s="33">
        <f t="shared" si="8"/>
        <v>59.77</v>
      </c>
      <c r="BT6" s="33">
        <f t="shared" si="8"/>
        <v>30.49</v>
      </c>
      <c r="BU6" s="33">
        <f t="shared" si="8"/>
        <v>51.86</v>
      </c>
      <c r="BV6" s="33">
        <f t="shared" si="8"/>
        <v>54.55</v>
      </c>
      <c r="BW6" s="33">
        <f t="shared" si="8"/>
        <v>56.63</v>
      </c>
      <c r="BX6" s="33">
        <f t="shared" si="8"/>
        <v>50.17</v>
      </c>
      <c r="BY6" s="33">
        <f t="shared" si="8"/>
        <v>46.53</v>
      </c>
      <c r="BZ6" s="32" t="str">
        <f>IF(BZ7="","",IF(BZ7="-","【-】","【"&amp;SUBSTITUTE(TEXT(BZ7,"#,##0.00"),"-","△")&amp;"】"))</f>
        <v>【51.88】</v>
      </c>
      <c r="CA6" s="33">
        <f>IF(CA7="",NA(),CA7)</f>
        <v>332.09</v>
      </c>
      <c r="CB6" s="33">
        <f t="shared" ref="CB6:CJ6" si="9">IF(CB7="",NA(),CB7)</f>
        <v>267.58999999999997</v>
      </c>
      <c r="CC6" s="33">
        <f t="shared" si="9"/>
        <v>395</v>
      </c>
      <c r="CD6" s="33">
        <f t="shared" si="9"/>
        <v>305.81</v>
      </c>
      <c r="CE6" s="33">
        <f t="shared" si="9"/>
        <v>588.64</v>
      </c>
      <c r="CF6" s="33">
        <f t="shared" si="9"/>
        <v>297.51</v>
      </c>
      <c r="CG6" s="33">
        <f t="shared" si="9"/>
        <v>275.64999999999998</v>
      </c>
      <c r="CH6" s="33">
        <f t="shared" si="9"/>
        <v>272.66000000000003</v>
      </c>
      <c r="CI6" s="33">
        <f t="shared" si="9"/>
        <v>329.08</v>
      </c>
      <c r="CJ6" s="33">
        <f t="shared" si="9"/>
        <v>373.71</v>
      </c>
      <c r="CK6" s="32" t="str">
        <f>IF(CK7="","",IF(CK7="-","【-】","【"&amp;SUBSTITUTE(TEXT(CK7,"#,##0.00"),"-","△")&amp;"】"))</f>
        <v>【295.51】</v>
      </c>
      <c r="CL6" s="33">
        <f>IF(CL7="",NA(),CL7)</f>
        <v>36.840000000000003</v>
      </c>
      <c r="CM6" s="33">
        <f t="shared" ref="CM6:CU6" si="10">IF(CM7="",NA(),CM7)</f>
        <v>52.63</v>
      </c>
      <c r="CN6" s="33">
        <f t="shared" si="10"/>
        <v>57.89</v>
      </c>
      <c r="CO6" s="33">
        <f t="shared" si="10"/>
        <v>52.63</v>
      </c>
      <c r="CP6" s="33">
        <f t="shared" si="10"/>
        <v>52.63</v>
      </c>
      <c r="CQ6" s="33">
        <f t="shared" si="10"/>
        <v>55.42</v>
      </c>
      <c r="CR6" s="33">
        <f t="shared" si="10"/>
        <v>58.58</v>
      </c>
      <c r="CS6" s="33">
        <f t="shared" si="10"/>
        <v>58.82</v>
      </c>
      <c r="CT6" s="33">
        <f t="shared" si="10"/>
        <v>51.54</v>
      </c>
      <c r="CU6" s="33">
        <f t="shared" si="10"/>
        <v>44.84</v>
      </c>
      <c r="CV6" s="32" t="str">
        <f>IF(CV7="","",IF(CV7="-","【-】","【"&amp;SUBSTITUTE(TEXT(CV7,"#,##0.00"),"-","△")&amp;"】"))</f>
        <v>【51.98】</v>
      </c>
      <c r="CW6" s="33">
        <f>IF(CW7="",NA(),CW7)</f>
        <v>87.76</v>
      </c>
      <c r="CX6" s="33">
        <f t="shared" ref="CX6:DF6" si="11">IF(CX7="",NA(),CX7)</f>
        <v>87.76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74.290000000000006</v>
      </c>
      <c r="DC6" s="33">
        <f t="shared" si="11"/>
        <v>72.31</v>
      </c>
      <c r="DD6" s="33">
        <f t="shared" si="11"/>
        <v>71.760000000000005</v>
      </c>
      <c r="DE6" s="33">
        <f t="shared" si="11"/>
        <v>71.599999999999994</v>
      </c>
      <c r="DF6" s="33">
        <f t="shared" si="11"/>
        <v>67.86</v>
      </c>
      <c r="DG6" s="32" t="str">
        <f>IF(DG7="","",IF(DG7="-","【-】","【"&amp;SUBSTITUTE(TEXT(DG7,"#,##0.00"),"-","△")&amp;"】"))</f>
        <v>【80.35】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2015</v>
      </c>
      <c r="C7" s="35">
        <v>162043</v>
      </c>
      <c r="D7" s="35">
        <v>47</v>
      </c>
      <c r="E7" s="35">
        <v>18</v>
      </c>
      <c r="F7" s="35">
        <v>1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0.1</v>
      </c>
      <c r="P7" s="36">
        <v>100</v>
      </c>
      <c r="Q7" s="36">
        <v>3230</v>
      </c>
      <c r="R7" s="36">
        <v>43152</v>
      </c>
      <c r="S7" s="36">
        <v>200.61</v>
      </c>
      <c r="T7" s="36">
        <v>215.1</v>
      </c>
      <c r="U7" s="36">
        <v>43</v>
      </c>
      <c r="V7" s="36">
        <v>0.02</v>
      </c>
      <c r="W7" s="36">
        <v>2150</v>
      </c>
      <c r="X7" s="36">
        <v>100</v>
      </c>
      <c r="Y7" s="36">
        <v>100</v>
      </c>
      <c r="Z7" s="36">
        <v>100</v>
      </c>
      <c r="AA7" s="36">
        <v>100</v>
      </c>
      <c r="AB7" s="36">
        <v>50.86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844.96</v>
      </c>
      <c r="BK7" s="36">
        <v>862.78</v>
      </c>
      <c r="BL7" s="36">
        <v>803.29</v>
      </c>
      <c r="BM7" s="36">
        <v>760.12</v>
      </c>
      <c r="BN7" s="36">
        <v>492.59</v>
      </c>
      <c r="BO7" s="36">
        <v>623.71</v>
      </c>
      <c r="BP7" s="36">
        <v>52.65</v>
      </c>
      <c r="BQ7" s="36">
        <v>64.67</v>
      </c>
      <c r="BR7" s="36">
        <v>44.66</v>
      </c>
      <c r="BS7" s="36">
        <v>59.77</v>
      </c>
      <c r="BT7" s="36">
        <v>30.49</v>
      </c>
      <c r="BU7" s="36">
        <v>51.86</v>
      </c>
      <c r="BV7" s="36">
        <v>54.55</v>
      </c>
      <c r="BW7" s="36">
        <v>56.63</v>
      </c>
      <c r="BX7" s="36">
        <v>50.17</v>
      </c>
      <c r="BY7" s="36">
        <v>46.53</v>
      </c>
      <c r="BZ7" s="36">
        <v>51.88</v>
      </c>
      <c r="CA7" s="36">
        <v>332.09</v>
      </c>
      <c r="CB7" s="36">
        <v>267.58999999999997</v>
      </c>
      <c r="CC7" s="36">
        <v>395</v>
      </c>
      <c r="CD7" s="36">
        <v>305.81</v>
      </c>
      <c r="CE7" s="36">
        <v>588.64</v>
      </c>
      <c r="CF7" s="36">
        <v>297.51</v>
      </c>
      <c r="CG7" s="36">
        <v>275.64999999999998</v>
      </c>
      <c r="CH7" s="36">
        <v>272.66000000000003</v>
      </c>
      <c r="CI7" s="36">
        <v>329.08</v>
      </c>
      <c r="CJ7" s="36">
        <v>373.71</v>
      </c>
      <c r="CK7" s="36">
        <v>295.51</v>
      </c>
      <c r="CL7" s="36">
        <v>36.840000000000003</v>
      </c>
      <c r="CM7" s="36">
        <v>52.63</v>
      </c>
      <c r="CN7" s="36">
        <v>57.89</v>
      </c>
      <c r="CO7" s="36">
        <v>52.63</v>
      </c>
      <c r="CP7" s="36">
        <v>52.63</v>
      </c>
      <c r="CQ7" s="36">
        <v>55.42</v>
      </c>
      <c r="CR7" s="36">
        <v>58.58</v>
      </c>
      <c r="CS7" s="36">
        <v>58.82</v>
      </c>
      <c r="CT7" s="36">
        <v>51.54</v>
      </c>
      <c r="CU7" s="36">
        <v>44.84</v>
      </c>
      <c r="CV7" s="36">
        <v>51.98</v>
      </c>
      <c r="CW7" s="36">
        <v>87.76</v>
      </c>
      <c r="CX7" s="36">
        <v>87.76</v>
      </c>
      <c r="CY7" s="36">
        <v>100</v>
      </c>
      <c r="CZ7" s="36">
        <v>100</v>
      </c>
      <c r="DA7" s="36">
        <v>100</v>
      </c>
      <c r="DB7" s="36">
        <v>74.290000000000006</v>
      </c>
      <c r="DC7" s="36">
        <v>72.31</v>
      </c>
      <c r="DD7" s="36">
        <v>71.760000000000005</v>
      </c>
      <c r="DE7" s="36">
        <v>71.599999999999994</v>
      </c>
      <c r="DF7" s="36">
        <v>67.86</v>
      </c>
      <c r="DG7" s="36">
        <v>80.349999999999994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南塚  紀子</cp:lastModifiedBy>
  <cp:lastPrinted>2017-02-13T03:44:15Z</cp:lastPrinted>
  <dcterms:created xsi:type="dcterms:W3CDTF">2017-02-08T03:25:52Z</dcterms:created>
  <dcterms:modified xsi:type="dcterms:W3CDTF">2017-02-13T03:44:20Z</dcterms:modified>
  <cp:category/>
</cp:coreProperties>
</file>