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上水道経営企画担当\経営比較分析表\H28(H27決算対象)\"/>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<sst xmlns="http://schemas.openxmlformats.org/spreadsheetml/2006/main" count="217" uniqueCount="106">
  <si>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</si>
  <si>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</si>
  <si>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</si>
  <si>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</si>
  <si>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</si>
  <si>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</si>
  <si>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</si>
  <si>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</si>
  <si>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</si>
  <si>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</si>
  <si>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</si>
  <si>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</si>
  <si>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</si>
  <si>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</si>
  <si>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</si>
  <si>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</si>
  <si>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</si>
  <si>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</si>
  <si>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</si>
  <si>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</si>
  <si>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</si>
  <si>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</si>
  <si>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</si>
  <si>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</si>
  <si>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</si>
  <si>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</si>
  <si>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</si>
  <si>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</si>
  <si>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</si>
  <si>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</si>
  <si>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</si>
  <si>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</si>
  <si>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</si>
  <si>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</si>
  <si>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</si>
  <si>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</si>
  <si>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</si>
  <si>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</si>
  <si>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</si>
  <si>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</si>
  <si>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</si>
  <si>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</si>
  <si>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</si>
  <si>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</si>
  <si>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</si>
  <si>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</si>
  <si>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</si>
  <si>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</si>
  <si>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</si>
  <si>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</si>
  <si>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</si>
  <si>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</si>
  <si>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</si>
  <si>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</si>
  <si>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</si>
  <si>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</si>
  <si>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</si>
  <si>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</si>
  <si>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</si>
  <si>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</si>
  <si>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</si>
  <si>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</si>
  <si>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</si>
  <si>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</si>
  <si>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</si>
  <si>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</si>
  <si>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</si>
  <si>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</si>
  <si>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</si>
  <si>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</si>
  <si>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</si>
  <si>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</si>
  <si>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</si>
  <si>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</si>
  <si>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</si>
  <si>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</si>
  <si>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</si>
  <si>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</si>
  <si>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</si>
  <si>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</si>
  <si>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</si>
  <si>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</si>
  <si>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</si>
  <si>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</si>
  <si>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</si>
  <si>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</si>
  <si>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</si>
  <si>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</si>
  <si>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</si>
  <si>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</si>
  <si>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</si>
  <si>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</si>
  <si>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</si>
  <si>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</si>
  <si>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</si>
  <si>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</si>
  <si>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</si>
  <si>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</si>
  <si>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</si>
  <si>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</si>
  <si>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</si>
  <si>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</si>
  <si>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</si>
  <si>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２１年度から累積欠損金は発生しておらず、また、経常収支比率、流動比率、ともに１００％を超え、概ね類似団体平均値と同程度か上回って推移しており、経営状況は良好である。ただし、適正な公共的必要余剰が確保されているかどうかは、長期経営計画の中で、見定める必要がある。
　企業債残高対給水収益比率は、類似団体平均値より低いが、これは平成１９年度から２１年度に実施した企業債補償金免除繰上償還により企業債残高が減少したこと、また、資金的に余裕があるとして平成２４年度から起債充当率を９５％から５０％に引下げたことよるものであるが、一方で、現在の投資規模からして、必要な投資を先送りしている可能性が懸念される。
料金回収率は１００％を超えており、給水に掛かる費用を水道料金による収入で賄われており適切な料金水準ではあるとはいえるが、給水原価は類似団体平均値をかなり上回っており、本市の水道料金は県内一高いものとなっている。
　施設利用率は、約６５％と需要に見合う概ね適切な施設規模である。
　有収率は、類似団体平均値よりかなり低い低迷傾向にあったが、平成２６年度から漏水調査による漏水修理や老朽管更新等漏水対策を積極的に進めたことにより、平成２７年度には８５．６％と、類似団体平均値に並ぶ水準にまで回復した。
</t>
    <phoneticPr fontId="4"/>
  </si>
  <si>
    <t xml:space="preserve">　有形固定資産減価償却率が類似団体平均値を上回っており、本市の資産の老朽化が他の団体に比べ早く進んでおり、修繕費、更新費用の増大が見込まれる。
　管路経年化率が類似団体平均値よりかなり低いものの、管路更新率が大変低く、現在のペースでは、すべての管路を更新するには、１５６年かかることになり、将来的に水道水の安定供給に深刻な影響があると考えられる。
</t>
    <phoneticPr fontId="4"/>
  </si>
  <si>
    <t xml:space="preserve">　これまでの経営改善の結果、現在のところ経営状況は良好な状態にあるといえるが、今後、給水人口の減少により給水収益が減少するなか、施設・管路の老朽化による更新需要を鑑みたとき、中・長期的には、かなり厳しいものになるといわざるを得ない。
　したがって、県との受給協定の見直しによる受水費の削減や第三者委託、広域化等の検証も含めた経営改善の実施により、資金を確保するとともに計画的な更新投資を行っていく必要がある。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</si>
</sst>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0.28999999999999998</c:v>
                </c:pt>
                <c:pt idx="1">
                  <c:v>0.39</c:v>
                </c:pt>
                <c:pt idx="2">
                  <c:v>0.35</c:v>
                </c:pt>
                <c:pt idx="3">
                  <c:v>0.76</c:v>
                </c:pt>
                <c:pt idx="4">
                  <c:v>0.64</c:v>
                </c:pt>
              </c:numCache>
            </c:numRef>
          </c:val>
        </c:ser>
        <c:dLbls>
          <c:showLegendKey val="0"/>
          <c:showVal val="0"/>
          <c:showCatName val="0"/>
          <c:showSerName val="0"/>
          <c:showPercent val="0"/>
          <c:showBubbleSize val="0"/>
        </c:dLbls>
        <c:gapWidth val="150"/>
        <c:axId val="350522416"/>
        <c:axId val="35052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350522416"/>
        <c:axId val="350520848"/>
      </c:lineChart>
      <c:dateAx>
        <c:axId val="350522416"/>
        <c:scaling>
          <c:orientation val="minMax"/>
        </c:scaling>
        <c:delete val="1"/>
        <c:axPos val="b"/>
        <c:numFmt formatCode="ge" sourceLinked="1"/>
        <c:majorTickMark val="none"/>
        <c:minorTickMark val="none"/>
        <c:tickLblPos val="none"/>
        <c:crossAx val="350520848"/>
        <c:crosses val="autoZero"/>
        <c:auto val="1"/>
        <c:lblOffset val="100"/>
        <c:baseTimeUnit val="years"/>
      </c:dateAx>
      <c:valAx>
        <c:axId val="35052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70.75</c:v>
                </c:pt>
                <c:pt idx="1">
                  <c:v>71.64</c:v>
                </c:pt>
                <c:pt idx="2">
                  <c:v>71.03</c:v>
                </c:pt>
                <c:pt idx="3">
                  <c:v>67.17</c:v>
                </c:pt>
                <c:pt idx="4">
                  <c:v>65.349999999999994</c:v>
                </c:pt>
              </c:numCache>
            </c:numRef>
          </c:val>
        </c:ser>
        <c:dLbls>
          <c:showLegendKey val="0"/>
          <c:showVal val="0"/>
          <c:showCatName val="0"/>
          <c:showSerName val="0"/>
          <c:showPercent val="0"/>
          <c:showBubbleSize val="0"/>
        </c:dLbls>
        <c:gapWidth val="150"/>
        <c:axId val="340741560"/>
        <c:axId val="34718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340741560"/>
        <c:axId val="347184984"/>
      </c:lineChart>
      <c:dateAx>
        <c:axId val="340741560"/>
        <c:scaling>
          <c:orientation val="minMax"/>
        </c:scaling>
        <c:delete val="1"/>
        <c:axPos val="b"/>
        <c:numFmt formatCode="ge" sourceLinked="1"/>
        <c:majorTickMark val="none"/>
        <c:minorTickMark val="none"/>
        <c:tickLblPos val="none"/>
        <c:crossAx val="347184984"/>
        <c:crosses val="autoZero"/>
        <c:auto val="1"/>
        <c:lblOffset val="100"/>
        <c:baseTimeUnit val="years"/>
      </c:dateAx>
      <c:valAx>
        <c:axId val="34718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82.43</c:v>
                </c:pt>
                <c:pt idx="1">
                  <c:v>80.180000000000007</c:v>
                </c:pt>
                <c:pt idx="2">
                  <c:v>80.069999999999993</c:v>
                </c:pt>
                <c:pt idx="3">
                  <c:v>84.01</c:v>
                </c:pt>
                <c:pt idx="4">
                  <c:v>85.58</c:v>
                </c:pt>
              </c:numCache>
            </c:numRef>
          </c:val>
        </c:ser>
        <c:dLbls>
          <c:showLegendKey val="0"/>
          <c:showVal val="0"/>
          <c:showCatName val="0"/>
          <c:showSerName val="0"/>
          <c:showPercent val="0"/>
          <c:showBubbleSize val="0"/>
        </c:dLbls>
        <c:gapWidth val="150"/>
        <c:axId val="347186160"/>
        <c:axId val="34718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347186160"/>
        <c:axId val="347186552"/>
      </c:lineChart>
      <c:dateAx>
        <c:axId val="347186160"/>
        <c:scaling>
          <c:orientation val="minMax"/>
        </c:scaling>
        <c:delete val="1"/>
        <c:axPos val="b"/>
        <c:numFmt formatCode="ge" sourceLinked="1"/>
        <c:majorTickMark val="none"/>
        <c:minorTickMark val="none"/>
        <c:tickLblPos val="none"/>
        <c:crossAx val="347186552"/>
        <c:crosses val="autoZero"/>
        <c:auto val="1"/>
        <c:lblOffset val="100"/>
        <c:baseTimeUnit val="years"/>
      </c:dateAx>
      <c:valAx>
        <c:axId val="34718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1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112.38</c:v>
                </c:pt>
                <c:pt idx="1">
                  <c:v>107.16</c:v>
                </c:pt>
                <c:pt idx="2">
                  <c:v>106.76</c:v>
                </c:pt>
                <c:pt idx="3">
                  <c:v>118.39</c:v>
                </c:pt>
                <c:pt idx="4">
                  <c:v>115.66</c:v>
                </c:pt>
              </c:numCache>
            </c:numRef>
          </c:val>
        </c:ser>
        <c:dLbls>
          <c:showLegendKey val="0"/>
          <c:showVal val="0"/>
          <c:showCatName val="0"/>
          <c:showSerName val="0"/>
          <c:showPercent val="0"/>
          <c:showBubbleSize val="0"/>
        </c:dLbls>
        <c:gapWidth val="150"/>
        <c:axId val="350519280"/>
        <c:axId val="35051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350519280"/>
        <c:axId val="350519672"/>
      </c:lineChart>
      <c:dateAx>
        <c:axId val="350519280"/>
        <c:scaling>
          <c:orientation val="minMax"/>
        </c:scaling>
        <c:delete val="1"/>
        <c:axPos val="b"/>
        <c:numFmt formatCode="ge" sourceLinked="1"/>
        <c:majorTickMark val="none"/>
        <c:minorTickMark val="none"/>
        <c:tickLblPos val="none"/>
        <c:crossAx val="350519672"/>
        <c:crosses val="autoZero"/>
        <c:auto val="1"/>
        <c:lblOffset val="100"/>
        <c:baseTimeUnit val="years"/>
      </c:dateAx>
      <c:valAx>
        <c:axId val="35051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5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48.28</c:v>
                </c:pt>
                <c:pt idx="1">
                  <c:v>50.03</c:v>
                </c:pt>
                <c:pt idx="2">
                  <c:v>51.69</c:v>
                </c:pt>
                <c:pt idx="3">
                  <c:v>52.7</c:v>
                </c:pt>
                <c:pt idx="4">
                  <c:v>53.59</c:v>
                </c:pt>
              </c:numCache>
            </c:numRef>
          </c:val>
        </c:ser>
        <c:dLbls>
          <c:showLegendKey val="0"/>
          <c:showVal val="0"/>
          <c:showCatName val="0"/>
          <c:showSerName val="0"/>
          <c:showPercent val="0"/>
          <c:showBubbleSize val="0"/>
        </c:dLbls>
        <c:gapWidth val="150"/>
        <c:axId val="348795416"/>
        <c:axId val="3487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348795416"/>
        <c:axId val="348795808"/>
      </c:lineChart>
      <c:dateAx>
        <c:axId val="348795416"/>
        <c:scaling>
          <c:orientation val="minMax"/>
        </c:scaling>
        <c:delete val="1"/>
        <c:axPos val="b"/>
        <c:numFmt formatCode="ge" sourceLinked="1"/>
        <c:majorTickMark val="none"/>
        <c:minorTickMark val="none"/>
        <c:tickLblPos val="none"/>
        <c:crossAx val="348795808"/>
        <c:crosses val="autoZero"/>
        <c:auto val="1"/>
        <c:lblOffset val="100"/>
        <c:baseTimeUnit val="years"/>
      </c:dateAx>
      <c:valAx>
        <c:axId val="3487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0.76</c:v>
                </c:pt>
                <c:pt idx="1">
                  <c:v>0.77</c:v>
                </c:pt>
                <c:pt idx="2">
                  <c:v>1.56</c:v>
                </c:pt>
                <c:pt idx="3">
                  <c:v>1.92</c:v>
                </c:pt>
                <c:pt idx="4">
                  <c:v>3.31</c:v>
                </c:pt>
              </c:numCache>
            </c:numRef>
          </c:val>
        </c:ser>
        <c:dLbls>
          <c:showLegendKey val="0"/>
          <c:showVal val="0"/>
          <c:showCatName val="0"/>
          <c:showSerName val="0"/>
          <c:showPercent val="0"/>
          <c:showBubbleSize val="0"/>
        </c:dLbls>
        <c:gapWidth val="150"/>
        <c:axId val="336657816"/>
        <c:axId val="3366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336657816"/>
        <c:axId val="336658208"/>
      </c:lineChart>
      <c:dateAx>
        <c:axId val="336657816"/>
        <c:scaling>
          <c:orientation val="minMax"/>
        </c:scaling>
        <c:delete val="1"/>
        <c:axPos val="b"/>
        <c:numFmt formatCode="ge" sourceLinked="1"/>
        <c:majorTickMark val="none"/>
        <c:minorTickMark val="none"/>
        <c:tickLblPos val="none"/>
        <c:crossAx val="336658208"/>
        <c:crosses val="autoZero"/>
        <c:auto val="1"/>
        <c:lblOffset val="100"/>
        <c:baseTimeUnit val="years"/>
      </c:dateAx>
      <c:valAx>
        <c:axId val="3366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5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555344"/>
        <c:axId val="3005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300555344"/>
        <c:axId val="300555736"/>
      </c:lineChart>
      <c:dateAx>
        <c:axId val="300555344"/>
        <c:scaling>
          <c:orientation val="minMax"/>
        </c:scaling>
        <c:delete val="1"/>
        <c:axPos val="b"/>
        <c:numFmt formatCode="ge" sourceLinked="1"/>
        <c:majorTickMark val="none"/>
        <c:minorTickMark val="none"/>
        <c:tickLblPos val="none"/>
        <c:crossAx val="300555736"/>
        <c:crosses val="autoZero"/>
        <c:auto val="1"/>
        <c:lblOffset val="100"/>
        <c:baseTimeUnit val="years"/>
      </c:dateAx>
      <c:valAx>
        <c:axId val="300555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55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1015.43</c:v>
                </c:pt>
                <c:pt idx="1">
                  <c:v>1030.21</c:v>
                </c:pt>
                <c:pt idx="2">
                  <c:v>1103.81</c:v>
                </c:pt>
                <c:pt idx="3">
                  <c:v>418.43</c:v>
                </c:pt>
                <c:pt idx="4">
                  <c:v>376.22</c:v>
                </c:pt>
              </c:numCache>
            </c:numRef>
          </c:val>
        </c:ser>
        <c:dLbls>
          <c:showLegendKey val="0"/>
          <c:showVal val="0"/>
          <c:showCatName val="0"/>
          <c:showSerName val="0"/>
          <c:showPercent val="0"/>
          <c:showBubbleSize val="0"/>
        </c:dLbls>
        <c:gapWidth val="150"/>
        <c:axId val="296050568"/>
        <c:axId val="29615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296050568"/>
        <c:axId val="296154632"/>
      </c:lineChart>
      <c:dateAx>
        <c:axId val="296050568"/>
        <c:scaling>
          <c:orientation val="minMax"/>
        </c:scaling>
        <c:delete val="1"/>
        <c:axPos val="b"/>
        <c:numFmt formatCode="ge" sourceLinked="1"/>
        <c:majorTickMark val="none"/>
        <c:minorTickMark val="none"/>
        <c:tickLblPos val="none"/>
        <c:crossAx val="296154632"/>
        <c:crosses val="autoZero"/>
        <c:auto val="1"/>
        <c:lblOffset val="100"/>
        <c:baseTimeUnit val="years"/>
      </c:dateAx>
      <c:valAx>
        <c:axId val="296154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298.57</c:v>
                </c:pt>
                <c:pt idx="1">
                  <c:v>292.62</c:v>
                </c:pt>
                <c:pt idx="2">
                  <c:v>278.39</c:v>
                </c:pt>
                <c:pt idx="3">
                  <c:v>271.49</c:v>
                </c:pt>
                <c:pt idx="4">
                  <c:v>271.85000000000002</c:v>
                </c:pt>
              </c:numCache>
            </c:numRef>
          </c:val>
        </c:ser>
        <c:dLbls>
          <c:showLegendKey val="0"/>
          <c:showVal val="0"/>
          <c:showCatName val="0"/>
          <c:showSerName val="0"/>
          <c:showPercent val="0"/>
          <c:showBubbleSize val="0"/>
        </c:dLbls>
        <c:gapWidth val="150"/>
        <c:axId val="296046472"/>
        <c:axId val="2968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296046472"/>
        <c:axId val="296801792"/>
      </c:lineChart>
      <c:dateAx>
        <c:axId val="296046472"/>
        <c:scaling>
          <c:orientation val="minMax"/>
        </c:scaling>
        <c:delete val="1"/>
        <c:axPos val="b"/>
        <c:numFmt formatCode="ge" sourceLinked="1"/>
        <c:majorTickMark val="none"/>
        <c:minorTickMark val="none"/>
        <c:tickLblPos val="none"/>
        <c:crossAx val="296801792"/>
        <c:crosses val="autoZero"/>
        <c:auto val="1"/>
        <c:lblOffset val="100"/>
        <c:baseTimeUnit val="years"/>
      </c:dateAx>
      <c:valAx>
        <c:axId val="29680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109.47</c:v>
                </c:pt>
                <c:pt idx="1">
                  <c:v>104.43</c:v>
                </c:pt>
                <c:pt idx="2">
                  <c:v>104.09</c:v>
                </c:pt>
                <c:pt idx="3">
                  <c:v>116.89</c:v>
                </c:pt>
                <c:pt idx="4">
                  <c:v>114</c:v>
                </c:pt>
              </c:numCache>
            </c:numRef>
          </c:val>
        </c:ser>
        <c:dLbls>
          <c:showLegendKey val="0"/>
          <c:showVal val="0"/>
          <c:showCatName val="0"/>
          <c:showSerName val="0"/>
          <c:showPercent val="0"/>
          <c:showBubbleSize val="0"/>
        </c:dLbls>
        <c:gapWidth val="150"/>
        <c:axId val="340738424"/>
        <c:axId val="340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340738424"/>
        <c:axId val="340738816"/>
      </c:lineChart>
      <c:dateAx>
        <c:axId val="340738424"/>
        <c:scaling>
          <c:orientation val="minMax"/>
        </c:scaling>
        <c:delete val="1"/>
        <c:axPos val="b"/>
        <c:numFmt formatCode="ge" sourceLinked="1"/>
        <c:majorTickMark val="none"/>
        <c:minorTickMark val="none"/>
        <c:tickLblPos val="none"/>
        <c:crossAx val="340738816"/>
        <c:crosses val="autoZero"/>
        <c:auto val="1"/>
        <c:lblOffset val="100"/>
        <c:baseTimeUnit val="years"/>
      </c:dateAx>
      <c:valAx>
        <c:axId val="340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3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223.33</c:v>
                </c:pt>
                <c:pt idx="1">
                  <c:v>230.02</c:v>
                </c:pt>
                <c:pt idx="2">
                  <c:v>230.9</c:v>
                </c:pt>
                <c:pt idx="3">
                  <c:v>205.49</c:v>
                </c:pt>
                <c:pt idx="4">
                  <c:v>206.55</c:v>
                </c:pt>
              </c:numCache>
            </c:numRef>
          </c:val>
        </c:ser>
        <c:dLbls>
          <c:showLegendKey val="0"/>
          <c:showVal val="0"/>
          <c:showCatName val="0"/>
          <c:showSerName val="0"/>
          <c:showPercent val="0"/>
          <c:showBubbleSize val="0"/>
        </c:dLbls>
        <c:gapWidth val="150"/>
        <c:axId val="340739992"/>
        <c:axId val="3407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340739992"/>
        <c:axId val="340740384"/>
      </c:lineChart>
      <c:dateAx>
        <c:axId val="340739992"/>
        <c:scaling>
          <c:orientation val="minMax"/>
        </c:scaling>
        <c:delete val="1"/>
        <c:axPos val="b"/>
        <c:numFmt formatCode="ge" sourceLinked="1"/>
        <c:majorTickMark val="none"/>
        <c:minorTickMark val="none"/>
        <c:tickLblPos val="none"/>
        <c:crossAx val="340740384"/>
        <c:crosses val="autoZero"/>
        <c:auto val="1"/>
        <c:lblOffset val="100"/>
        <c:baseTimeUnit val="years"/>
      </c:dateAx>
      <c:valAx>
        <c:axId val="3407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N61" zoomScaleNormal="100" workbookViewId="0">
      <selection activeCell="BW85" sqref="BW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氷見市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49830</v>
      </c>
      <c r="AJ8" s="75"/>
      <c r="AK8" s="75"/>
      <c r="AL8" s="75"/>
      <c r="AM8" s="75"/>
      <c r="AN8" s="75"/>
      <c r="AO8" s="75"/>
      <c r="AP8" s="76"/>
      <c r="AQ8" s="57">
        <f>データ!R6</f>
        <v>230.56</v>
      </c>
      <c r="AR8" s="57"/>
      <c r="AS8" s="57"/>
      <c r="AT8" s="57"/>
      <c r="AU8" s="57"/>
      <c r="AV8" s="57"/>
      <c r="AW8" s="57"/>
      <c r="AX8" s="57"/>
      <c r="AY8" s="57">
        <f>データ!S6</f>
        <v>216.13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64.36</v>
      </c>
      <c r="K10" s="57"/>
      <c r="L10" s="57"/>
      <c r="M10" s="57"/>
      <c r="N10" s="57"/>
      <c r="O10" s="57"/>
      <c r="P10" s="57"/>
      <c r="Q10" s="57"/>
      <c r="R10" s="57">
        <f>データ!O6</f>
        <v>87.82</v>
      </c>
      <c r="S10" s="57"/>
      <c r="T10" s="57"/>
      <c r="U10" s="57"/>
      <c r="V10" s="57"/>
      <c r="W10" s="57"/>
      <c r="X10" s="57"/>
      <c r="Y10" s="57"/>
      <c r="Z10" s="65">
        <f>データ!P6</f>
        <v>4578</v>
      </c>
      <c r="AA10" s="65"/>
      <c r="AB10" s="65"/>
      <c r="AC10" s="65"/>
      <c r="AD10" s="65"/>
      <c r="AE10" s="65"/>
      <c r="AF10" s="65"/>
      <c r="AG10" s="65"/>
      <c r="AH10" s="2"/>
      <c r="AI10" s="65">
        <f>データ!T6</f>
        <v>43494</v>
      </c>
      <c r="AJ10" s="65"/>
      <c r="AK10" s="65"/>
      <c r="AL10" s="65"/>
      <c r="AM10" s="65"/>
      <c r="AN10" s="65"/>
      <c r="AO10" s="65"/>
      <c r="AP10" s="65"/>
      <c r="AQ10" s="57">
        <f>データ!U6</f>
        <v>104.5</v>
      </c>
      <c r="AR10" s="57"/>
      <c r="AS10" s="57"/>
      <c r="AT10" s="57"/>
      <c r="AU10" s="57"/>
      <c r="AV10" s="57"/>
      <c r="AW10" s="57"/>
      <c r="AX10" s="57"/>
      <c r="AY10" s="57">
        <f>データ!V6</f>
        <v>416.21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162051</v>
      </c>
      <c r="D6" s="31">
        <f t="shared" si="3"/>
        <v>46</v>
      </c>
      <c r="E6" s="31">
        <f t="shared" si="3"/>
        <v>1</v>
      </c>
      <c r="F6" s="31">
        <f t="shared" si="3"/>
        <v>0</v>
      </c>
      <c r="G6" s="31">
        <f t="shared" si="3"/>
        <v>1</v>
      </c>
      <c r="H6" s="31" t="str">
        <f t="shared" si="3"/>
        <v>富山県　氷見市</v>
      </c>
      <c r="I6" s="31" t="str">
        <f t="shared" si="3"/>
        <v>法適用</v>
      </c>
      <c r="J6" s="31" t="str">
        <f t="shared" si="3"/>
        <v>水道事業</v>
      </c>
      <c r="K6" s="31" t="str">
        <f t="shared" si="3"/>
        <v>末端給水事業</v>
      </c>
      <c r="L6" s="31" t="str">
        <f t="shared" si="3"/>
        <v>A5</v>
      </c>
      <c r="M6" s="32" t="str">
        <f t="shared" si="3"/>
        <v>-</v>
      </c>
      <c r="N6" s="32">
        <f t="shared" si="3"/>
        <v>64.36</v>
      </c>
      <c r="O6" s="32">
        <f t="shared" si="3"/>
        <v>87.82</v>
      </c>
      <c r="P6" s="32">
        <f t="shared" si="3"/>
        <v>4578</v>
      </c>
      <c r="Q6" s="32">
        <f t="shared" si="3"/>
        <v>49830</v>
      </c>
      <c r="R6" s="32">
        <f t="shared" si="3"/>
        <v>230.56</v>
      </c>
      <c r="S6" s="32">
        <f t="shared" si="3"/>
        <v>216.13</v>
      </c>
      <c r="T6" s="32">
        <f t="shared" si="3"/>
        <v>43494</v>
      </c>
      <c r="U6" s="32">
        <f t="shared" si="3"/>
        <v>104.5</v>
      </c>
      <c r="V6" s="32">
        <f t="shared" si="3"/>
        <v>416.21</v>
      </c>
      <c r="W6" s="33">
        <f>IF(W7="",NA(),W7)</f>
        <v>112.38</v>
      </c>
      <c r="X6" s="33">
        <f t="shared" ref="X6:AF6" si="4">IF(X7="",NA(),X7)</f>
        <v>107.16</v>
      </c>
      <c r="Y6" s="33">
        <f t="shared" si="4"/>
        <v>106.76</v>
      </c>
      <c r="Z6" s="33">
        <f t="shared" si="4"/>
        <v>118.39</v>
      </c>
      <c r="AA6" s="33">
        <f t="shared" si="4"/>
        <v>115.66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1015.43</v>
      </c>
      <c r="AT6" s="33">
        <f t="shared" ref="AT6:BB6" si="6">IF(AT7="",NA(),AT7)</f>
        <v>1030.21</v>
      </c>
      <c r="AU6" s="33">
        <f t="shared" si="6"/>
        <v>1103.81</v>
      </c>
      <c r="AV6" s="33">
        <f t="shared" si="6"/>
        <v>418.43</v>
      </c>
      <c r="AW6" s="33">
        <f t="shared" si="6"/>
        <v>376.22</v>
      </c>
      <c r="AX6" s="33">
        <f t="shared" si="6"/>
        <v>832.37</v>
      </c>
      <c r="AY6" s="33">
        <f t="shared" si="6"/>
        <v>852.01</v>
      </c>
      <c r="AZ6" s="33">
        <f t="shared" si="6"/>
        <v>909.68</v>
      </c>
      <c r="BA6" s="33">
        <f t="shared" si="6"/>
        <v>382.09</v>
      </c>
      <c r="BB6" s="33">
        <f t="shared" si="6"/>
        <v>371.31</v>
      </c>
      <c r="BC6" s="32" t="str">
        <f>IF(BC7="","",IF(BC7="-","【-】","【"&amp;SUBSTITUTE(TEXT(BC7,"#,##0.00"),"-","△")&amp;"】"))</f>
        <v>【262.74】</v>
      </c>
      <c r="BD6" s="33">
        <f>IF(BD7="",NA(),BD7)</f>
        <v>298.57</v>
      </c>
      <c r="BE6" s="33">
        <f t="shared" ref="BE6:BM6" si="7">IF(BE7="",NA(),BE7)</f>
        <v>292.62</v>
      </c>
      <c r="BF6" s="33">
        <f t="shared" si="7"/>
        <v>278.39</v>
      </c>
      <c r="BG6" s="33">
        <f t="shared" si="7"/>
        <v>271.49</v>
      </c>
      <c r="BH6" s="33">
        <f t="shared" si="7"/>
        <v>271.85000000000002</v>
      </c>
      <c r="BI6" s="33">
        <f t="shared" si="7"/>
        <v>403.15</v>
      </c>
      <c r="BJ6" s="33">
        <f t="shared" si="7"/>
        <v>391.4</v>
      </c>
      <c r="BK6" s="33">
        <f t="shared" si="7"/>
        <v>382.65</v>
      </c>
      <c r="BL6" s="33">
        <f t="shared" si="7"/>
        <v>385.06</v>
      </c>
      <c r="BM6" s="33">
        <f t="shared" si="7"/>
        <v>373.09</v>
      </c>
      <c r="BN6" s="32" t="str">
        <f>IF(BN7="","",IF(BN7="-","【-】","【"&amp;SUBSTITUTE(TEXT(BN7,"#,##0.00"),"-","△")&amp;"】"))</f>
        <v>【276.38】</v>
      </c>
      <c r="BO6" s="33">
        <f>IF(BO7="",NA(),BO7)</f>
        <v>109.47</v>
      </c>
      <c r="BP6" s="33">
        <f t="shared" ref="BP6:BX6" si="8">IF(BP7="",NA(),BP7)</f>
        <v>104.43</v>
      </c>
      <c r="BQ6" s="33">
        <f t="shared" si="8"/>
        <v>104.09</v>
      </c>
      <c r="BR6" s="33">
        <f t="shared" si="8"/>
        <v>116.89</v>
      </c>
      <c r="BS6" s="33">
        <f t="shared" si="8"/>
        <v>114</v>
      </c>
      <c r="BT6" s="33">
        <f t="shared" si="8"/>
        <v>94.86</v>
      </c>
      <c r="BU6" s="33">
        <f t="shared" si="8"/>
        <v>95.91</v>
      </c>
      <c r="BV6" s="33">
        <f t="shared" si="8"/>
        <v>96.1</v>
      </c>
      <c r="BW6" s="33">
        <f t="shared" si="8"/>
        <v>99.07</v>
      </c>
      <c r="BX6" s="33">
        <f t="shared" si="8"/>
        <v>99.99</v>
      </c>
      <c r="BY6" s="32" t="str">
        <f>IF(BY7="","",IF(BY7="-","【-】","【"&amp;SUBSTITUTE(TEXT(BY7,"#,##0.00"),"-","△")&amp;"】"))</f>
        <v>【104.99】</v>
      </c>
      <c r="BZ6" s="33">
        <f>IF(BZ7="",NA(),BZ7)</f>
        <v>223.33</v>
      </c>
      <c r="CA6" s="33">
        <f t="shared" ref="CA6:CI6" si="9">IF(CA7="",NA(),CA7)</f>
        <v>230.02</v>
      </c>
      <c r="CB6" s="33">
        <f t="shared" si="9"/>
        <v>230.9</v>
      </c>
      <c r="CC6" s="33">
        <f t="shared" si="9"/>
        <v>205.49</v>
      </c>
      <c r="CD6" s="33">
        <f t="shared" si="9"/>
        <v>206.55</v>
      </c>
      <c r="CE6" s="33">
        <f t="shared" si="9"/>
        <v>179.14</v>
      </c>
      <c r="CF6" s="33">
        <f t="shared" si="9"/>
        <v>179.29</v>
      </c>
      <c r="CG6" s="33">
        <f t="shared" si="9"/>
        <v>178.39</v>
      </c>
      <c r="CH6" s="33">
        <f t="shared" si="9"/>
        <v>173.03</v>
      </c>
      <c r="CI6" s="33">
        <f t="shared" si="9"/>
        <v>171.15</v>
      </c>
      <c r="CJ6" s="32" t="str">
        <f>IF(CJ7="","",IF(CJ7="-","【-】","【"&amp;SUBSTITUTE(TEXT(CJ7,"#,##0.00"),"-","△")&amp;"】"))</f>
        <v>【163.72】</v>
      </c>
      <c r="CK6" s="33">
        <f>IF(CK7="",NA(),CK7)</f>
        <v>70.75</v>
      </c>
      <c r="CL6" s="33">
        <f t="shared" ref="CL6:CT6" si="10">IF(CL7="",NA(),CL7)</f>
        <v>71.64</v>
      </c>
      <c r="CM6" s="33">
        <f t="shared" si="10"/>
        <v>71.03</v>
      </c>
      <c r="CN6" s="33">
        <f t="shared" si="10"/>
        <v>67.17</v>
      </c>
      <c r="CO6" s="33">
        <f t="shared" si="10"/>
        <v>65.349999999999994</v>
      </c>
      <c r="CP6" s="33">
        <f t="shared" si="10"/>
        <v>58.76</v>
      </c>
      <c r="CQ6" s="33">
        <f t="shared" si="10"/>
        <v>59.09</v>
      </c>
      <c r="CR6" s="33">
        <f t="shared" si="10"/>
        <v>59.23</v>
      </c>
      <c r="CS6" s="33">
        <f t="shared" si="10"/>
        <v>58.58</v>
      </c>
      <c r="CT6" s="33">
        <f t="shared" si="10"/>
        <v>58.53</v>
      </c>
      <c r="CU6" s="32" t="str">
        <f>IF(CU7="","",IF(CU7="-","【-】","【"&amp;SUBSTITUTE(TEXT(CU7,"#,##0.00"),"-","△")&amp;"】"))</f>
        <v>【59.76】</v>
      </c>
      <c r="CV6" s="33">
        <f>IF(CV7="",NA(),CV7)</f>
        <v>82.43</v>
      </c>
      <c r="CW6" s="33">
        <f t="shared" ref="CW6:DE6" si="11">IF(CW7="",NA(),CW7)</f>
        <v>80.180000000000007</v>
      </c>
      <c r="CX6" s="33">
        <f t="shared" si="11"/>
        <v>80.069999999999993</v>
      </c>
      <c r="CY6" s="33">
        <f t="shared" si="11"/>
        <v>84.01</v>
      </c>
      <c r="CZ6" s="33">
        <f t="shared" si="11"/>
        <v>85.58</v>
      </c>
      <c r="DA6" s="33">
        <f t="shared" si="11"/>
        <v>84.87</v>
      </c>
      <c r="DB6" s="33">
        <f t="shared" si="11"/>
        <v>85.4</v>
      </c>
      <c r="DC6" s="33">
        <f t="shared" si="11"/>
        <v>85.53</v>
      </c>
      <c r="DD6" s="33">
        <f t="shared" si="11"/>
        <v>85.23</v>
      </c>
      <c r="DE6" s="33">
        <f t="shared" si="11"/>
        <v>85.26</v>
      </c>
      <c r="DF6" s="32" t="str">
        <f>IF(DF7="","",IF(DF7="-","【-】","【"&amp;SUBSTITUTE(TEXT(DF7,"#,##0.00"),"-","△")&amp;"】"))</f>
        <v>【89.95】</v>
      </c>
      <c r="DG6" s="33">
        <f>IF(DG7="",NA(),DG7)</f>
        <v>48.28</v>
      </c>
      <c r="DH6" s="33">
        <f t="shared" ref="DH6:DP6" si="12">IF(DH7="",NA(),DH7)</f>
        <v>50.03</v>
      </c>
      <c r="DI6" s="33">
        <f t="shared" si="12"/>
        <v>51.69</v>
      </c>
      <c r="DJ6" s="33">
        <f t="shared" si="12"/>
        <v>52.7</v>
      </c>
      <c r="DK6" s="33">
        <f t="shared" si="12"/>
        <v>53.59</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0.76</v>
      </c>
      <c r="DS6" s="33">
        <f t="shared" ref="DS6:EA6" si="13">IF(DS7="",NA(),DS7)</f>
        <v>0.77</v>
      </c>
      <c r="DT6" s="33">
        <f t="shared" si="13"/>
        <v>1.56</v>
      </c>
      <c r="DU6" s="33">
        <f t="shared" si="13"/>
        <v>1.92</v>
      </c>
      <c r="DV6" s="33">
        <f t="shared" si="13"/>
        <v>3.31</v>
      </c>
      <c r="DW6" s="33">
        <f t="shared" si="13"/>
        <v>6.47</v>
      </c>
      <c r="DX6" s="33">
        <f t="shared" si="13"/>
        <v>7.8</v>
      </c>
      <c r="DY6" s="33">
        <f t="shared" si="13"/>
        <v>8.39</v>
      </c>
      <c r="DZ6" s="33">
        <f t="shared" si="13"/>
        <v>10.09</v>
      </c>
      <c r="EA6" s="33">
        <f t="shared" si="13"/>
        <v>10.54</v>
      </c>
      <c r="EB6" s="32" t="str">
        <f>IF(EB7="","",IF(EB7="-","【-】","【"&amp;SUBSTITUTE(TEXT(EB7,"#,##0.00"),"-","△")&amp;"】"))</f>
        <v>【13.18】</v>
      </c>
      <c r="EC6" s="33">
        <f>IF(EC7="",NA(),EC7)</f>
        <v>0.28999999999999998</v>
      </c>
      <c r="ED6" s="33">
        <f t="shared" ref="ED6:EL6" si="14">IF(ED7="",NA(),ED7)</f>
        <v>0.39</v>
      </c>
      <c r="EE6" s="33">
        <f t="shared" si="14"/>
        <v>0.35</v>
      </c>
      <c r="EF6" s="33">
        <f t="shared" si="14"/>
        <v>0.76</v>
      </c>
      <c r="EG6" s="33">
        <f t="shared" si="14"/>
        <v>0.64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162051</v>
      </c>
      <c r="D7" s="35">
        <v>46</v>
      </c>
      <c r="E7" s="35">
        <v>1</v>
      </c>
      <c r="F7" s="35">
        <v>0</v>
      </c>
      <c r="G7" s="35">
        <v>1</v>
      </c>
      <c r="H7" s="35" t="s">
        <v>92</v>
      </c>
      <c r="I7" s="35" t="s">
        <v>93</v>
      </c>
      <c r="J7" s="35" t="s">
        <v>94</v>
      </c>
      <c r="K7" s="35" t="s">
        <v>95</v>
      </c>
      <c r="L7" s="35" t="s">
        <v>96</v>
      </c>
      <c r="M7" s="36" t="s">
        <v>97</v>
      </c>
      <c r="N7" s="36">
        <v>64.36</v>
      </c>
      <c r="O7" s="36">
        <v>87.82</v>
      </c>
      <c r="P7" s="36">
        <v>4578</v>
      </c>
      <c r="Q7" s="36">
        <v>49830</v>
      </c>
      <c r="R7" s="36">
        <v>230.56</v>
      </c>
      <c r="S7" s="36">
        <v>216.13</v>
      </c>
      <c r="T7" s="36">
        <v>43494</v>
      </c>
      <c r="U7" s="36">
        <v>104.5</v>
      </c>
      <c r="V7" s="36">
        <v>416.21</v>
      </c>
      <c r="W7" s="36">
        <v>112.38</v>
      </c>
      <c r="X7" s="36">
        <v>107.16</v>
      </c>
      <c r="Y7" s="36">
        <v>106.76</v>
      </c>
      <c r="Z7" s="36">
        <v>118.39</v>
      </c>
      <c r="AA7" s="36">
        <v>115.66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1015.43</v>
      </c>
      <c r="AT7" s="36">
        <v>1030.21</v>
      </c>
      <c r="AU7" s="36">
        <v>1103.81</v>
      </c>
      <c r="AV7" s="36">
        <v>418.43</v>
      </c>
      <c r="AW7" s="36">
        <v>376.22</v>
      </c>
      <c r="AX7" s="36">
        <v>832.37</v>
      </c>
      <c r="AY7" s="36">
        <v>852.01</v>
      </c>
      <c r="AZ7" s="36">
        <v>909.68</v>
      </c>
      <c r="BA7" s="36">
        <v>382.09</v>
      </c>
      <c r="BB7" s="36">
        <v>371.31</v>
      </c>
      <c r="BC7" s="36">
        <v>262.74</v>
      </c>
      <c r="BD7" s="36">
        <v>298.57</v>
      </c>
      <c r="BE7" s="36">
        <v>292.62</v>
      </c>
      <c r="BF7" s="36">
        <v>278.39</v>
      </c>
      <c r="BG7" s="36">
        <v>271.49</v>
      </c>
      <c r="BH7" s="36">
        <v>271.85000000000002</v>
      </c>
      <c r="BI7" s="36">
        <v>403.15</v>
      </c>
      <c r="BJ7" s="36">
        <v>391.4</v>
      </c>
      <c r="BK7" s="36">
        <v>382.65</v>
      </c>
      <c r="BL7" s="36">
        <v>385.06</v>
      </c>
      <c r="BM7" s="36">
        <v>373.09</v>
      </c>
      <c r="BN7" s="36">
        <v>276.38</v>
      </c>
      <c r="BO7" s="36">
        <v>109.47</v>
      </c>
      <c r="BP7" s="36">
        <v>104.43</v>
      </c>
      <c r="BQ7" s="36">
        <v>104.09</v>
      </c>
      <c r="BR7" s="36">
        <v>116.89</v>
      </c>
      <c r="BS7" s="36">
        <v>114</v>
      </c>
      <c r="BT7" s="36">
        <v>94.86</v>
      </c>
      <c r="BU7" s="36">
        <v>95.91</v>
      </c>
      <c r="BV7" s="36">
        <v>96.1</v>
      </c>
      <c r="BW7" s="36">
        <v>99.07</v>
      </c>
      <c r="BX7" s="36">
        <v>99.99</v>
      </c>
      <c r="BY7" s="36">
        <v>104.99</v>
      </c>
      <c r="BZ7" s="36">
        <v>223.33</v>
      </c>
      <c r="CA7" s="36">
        <v>230.02</v>
      </c>
      <c r="CB7" s="36">
        <v>230.9</v>
      </c>
      <c r="CC7" s="36">
        <v>205.49</v>
      </c>
      <c r="CD7" s="36">
        <v>206.55</v>
      </c>
      <c r="CE7" s="36">
        <v>179.14</v>
      </c>
      <c r="CF7" s="36">
        <v>179.29</v>
      </c>
      <c r="CG7" s="36">
        <v>178.39</v>
      </c>
      <c r="CH7" s="36">
        <v>173.03</v>
      </c>
      <c r="CI7" s="36">
        <v>171.15</v>
      </c>
      <c r="CJ7" s="36">
        <v>163.72</v>
      </c>
      <c r="CK7" s="36">
        <v>70.75</v>
      </c>
      <c r="CL7" s="36">
        <v>71.64</v>
      </c>
      <c r="CM7" s="36">
        <v>71.03</v>
      </c>
      <c r="CN7" s="36">
        <v>67.17</v>
      </c>
      <c r="CO7" s="36">
        <v>65.349999999999994</v>
      </c>
      <c r="CP7" s="36">
        <v>58.76</v>
      </c>
      <c r="CQ7" s="36">
        <v>59.09</v>
      </c>
      <c r="CR7" s="36">
        <v>59.23</v>
      </c>
      <c r="CS7" s="36">
        <v>58.58</v>
      </c>
      <c r="CT7" s="36">
        <v>58.53</v>
      </c>
      <c r="CU7" s="36">
        <v>59.76</v>
      </c>
      <c r="CV7" s="36">
        <v>82.43</v>
      </c>
      <c r="CW7" s="36">
        <v>80.180000000000007</v>
      </c>
      <c r="CX7" s="36">
        <v>80.069999999999993</v>
      </c>
      <c r="CY7" s="36">
        <v>84.01</v>
      </c>
      <c r="CZ7" s="36">
        <v>85.58</v>
      </c>
      <c r="DA7" s="36">
        <v>84.87</v>
      </c>
      <c r="DB7" s="36">
        <v>85.4</v>
      </c>
      <c r="DC7" s="36">
        <v>85.53</v>
      </c>
      <c r="DD7" s="36">
        <v>85.23</v>
      </c>
      <c r="DE7" s="36">
        <v>85.26</v>
      </c>
      <c r="DF7" s="36">
        <v>89.95</v>
      </c>
      <c r="DG7" s="36">
        <v>48.28</v>
      </c>
      <c r="DH7" s="36">
        <v>50.03</v>
      </c>
      <c r="DI7" s="36">
        <v>51.69</v>
      </c>
      <c r="DJ7" s="36">
        <v>52.7</v>
      </c>
      <c r="DK7" s="36">
        <v>53.59</v>
      </c>
      <c r="DL7" s="36">
        <v>35.53</v>
      </c>
      <c r="DM7" s="36">
        <v>36.36</v>
      </c>
      <c r="DN7" s="36">
        <v>37.340000000000003</v>
      </c>
      <c r="DO7" s="36">
        <v>44.31</v>
      </c>
      <c r="DP7" s="36">
        <v>45.75</v>
      </c>
      <c r="DQ7" s="36">
        <v>47.18</v>
      </c>
      <c r="DR7" s="36">
        <v>0.76</v>
      </c>
      <c r="DS7" s="36">
        <v>0.77</v>
      </c>
      <c r="DT7" s="36">
        <v>1.56</v>
      </c>
      <c r="DU7" s="36">
        <v>1.92</v>
      </c>
      <c r="DV7" s="36">
        <v>3.31</v>
      </c>
      <c r="DW7" s="36">
        <v>6.47</v>
      </c>
      <c r="DX7" s="36">
        <v>7.8</v>
      </c>
      <c r="DY7" s="36">
        <v>8.39</v>
      </c>
      <c r="DZ7" s="36">
        <v>10.09</v>
      </c>
      <c r="EA7" s="36">
        <v>10.54</v>
      </c>
      <c r="EB7" s="36">
        <v>13.18</v>
      </c>
      <c r="EC7" s="36">
        <v>0.28999999999999998</v>
      </c>
      <c r="ED7" s="36">
        <v>0.39</v>
      </c>
      <c r="EE7" s="36">
        <v>0.35</v>
      </c>
      <c r="EF7" s="36">
        <v>0.76</v>
      </c>
      <c r="EG7" s="36">
        <v>0.64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　久成</cp:lastModifiedBy>
  <cp:lastPrinted>2017-02-03T08:52:01Z</cp:lastPrinted>
  <dcterms:created xsi:type="dcterms:W3CDTF">2017-02-01T08:40:00Z</dcterms:created>
  <dcterms:modified xsi:type="dcterms:W3CDTF">2017-02-03T08:56:20Z</dcterms:modified>
  <cp:category/>
</cp:coreProperties>
</file>