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16006\Desktop\1406水道\H28調査・回答\公営企業に係る「経営比較分析表」の策定(29.1.25)\"/>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Z10" i="4" s="1"/>
  <c r="O6" i="5"/>
  <c r="R10" i="4" s="1"/>
  <c r="N6" i="5"/>
  <c r="M6" i="5"/>
  <c r="B10" i="4" s="1"/>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J10" i="4"/>
  <c r="AQ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<sst xmlns="http://schemas.openxmlformats.org/spreadsheetml/2006/main" count="217" uniqueCount="107">
  <si>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</si>
  <si>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</si>
  <si>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</si>
  <si>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</si>
  <si>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</si>
  <si>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</si>
  <si>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</si>
  <si>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</si>
  <si>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</si>
  <si>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</si>
  <si>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</si>
  <si>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</si>
  <si>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</si>
  <si>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</si>
  <si>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</si>
  <si>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</si>
  <si>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</si>
  <si>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</si>
  <si>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</si>
  <si>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</si>
  <si>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</si>
  <si>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</si>
  <si>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</si>
  <si>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</si>
  <si>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</si>
  <si>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</si>
  <si>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</si>
  <si>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</si>
  <si>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</si>
  <si>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</si>
  <si>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</si>
  <si>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</si>
  <si>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</si>
  <si>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</si>
  <si>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</si>
  <si>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</si>
  <si>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</si>
  <si>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</si>
  <si>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</si>
  <si>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</si>
  <si>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</si>
  <si>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</si>
  <si>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</si>
  <si>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</si>
  <si>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</si>
  <si>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</si>
  <si>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</si>
  <si>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</si>
  <si>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</si>
  <si>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</si>
  <si>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</si>
  <si>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</si>
  <si>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</si>
  <si>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</si>
  <si>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</si>
  <si>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</si>
  <si>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</si>
  <si>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</si>
  <si>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</si>
  <si>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</si>
  <si>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</si>
  <si>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</si>
  <si>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</si>
  <si>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</si>
  <si>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</si>
  <si>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</si>
  <si>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</si>
  <si>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</si>
  <si>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</si>
  <si>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</si>
  <si>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</si>
  <si>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</si>
  <si>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</si>
  <si>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</si>
  <si>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</si>
  <si>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</si>
  <si>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</si>
  <si>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</si>
  <si>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</si>
  <si>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</si>
  <si>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</si>
  <si>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</si>
  <si>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</si>
  <si>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</si>
  <si>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</si>
  <si>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</si>
  <si>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</si>
  <si>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</si>
  <si>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</si>
  <si>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</si>
  <si>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</si>
  <si>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</si>
  <si>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</si>
  <si>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黒部市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</si>
  <si>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</si>
  <si>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</si>
  <si>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</si>
  <si>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</si>
  <si>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</si>
  <si>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</si>
  <si>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</si>
  <si>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</si>
  <si>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</si>
  <si>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</si>
  <si>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これまで有収率の向上に向け、老朽塩ビ管や石綿セメント管の更新、漏水調査に取り組むなど管路の更新を促進し、老朽管を減少させてきた。また現在、上水道未整備区域の配水管布設を進めているところであり、類似団体平均と比較すると、資産の老朽化は低い水準にある。</t>
    <rPh sb="32" eb="34">
      <t>ロウスイ</t>
    </rPh>
    <rPh sb="34" eb="36">
      <t>チョウサ</t>
    </rPh>
    <phoneticPr fontId="4"/>
  </si>
  <si>
    <t xml:space="preserve">経常収支比率については、料金収入の不足分を一般会計からの繰り入れによって賄い、100％以上（黒字）となっている。
流動比率については、企業債や未払金の減少により、流動比率が100％を上回った。
企業債残高対給水収益比率については、企業債残高は減少傾向であるものの、人口減少や節水型機器普及による給水収益の減少により高い水準である。
料金回収率については、水道料金の単価が低く設定されており、その不足分を一般会計の繰入金で補填しており、100％を大きく下回っている。
給水原価については、類似団体平均値より低い水準にあり、給水に係る費用を低く抑えられている。
施設利用率については、類似団体平均値を下回った。
有収率については、漏水調査の委託や老朽管の更新に取り組み、概ね類似団体平均値と同等の水準にある。
</t>
    <rPh sb="68" eb="70">
      <t>キギョウ</t>
    </rPh>
    <rPh sb="70" eb="71">
      <t>サイ</t>
    </rPh>
    <rPh sb="72" eb="73">
      <t>ミ</t>
    </rPh>
    <rPh sb="73" eb="74">
      <t>バラ</t>
    </rPh>
    <rPh sb="74" eb="75">
      <t>キン</t>
    </rPh>
    <rPh sb="76" eb="78">
      <t>ゲンショウ</t>
    </rPh>
    <rPh sb="82" eb="84">
      <t>リュウドウ</t>
    </rPh>
    <rPh sb="84" eb="86">
      <t>ヒリツ</t>
    </rPh>
    <rPh sb="92" eb="94">
      <t>ウワマワ</t>
    </rPh>
    <rPh sb="120" eb="122">
      <t>ザンダカ</t>
    </rPh>
    <rPh sb="123" eb="125">
      <t>ゲンショウ</t>
    </rPh>
    <rPh sb="125" eb="127">
      <t>ケイコウ</t>
    </rPh>
    <rPh sb="134" eb="136">
      <t>ジンコウ</t>
    </rPh>
    <rPh sb="136" eb="138">
      <t>ゲンショウ</t>
    </rPh>
    <rPh sb="139" eb="142">
      <t>セッスイガタ</t>
    </rPh>
    <rPh sb="142" eb="144">
      <t>キキ</t>
    </rPh>
    <rPh sb="144" eb="146">
      <t>フキュウ</t>
    </rPh>
    <rPh sb="149" eb="151">
      <t>キュウスイ</t>
    </rPh>
    <rPh sb="151" eb="153">
      <t>シュウエキ</t>
    </rPh>
    <rPh sb="154" eb="156">
      <t>ゲンショウ</t>
    </rPh>
    <rPh sb="159" eb="160">
      <t>タカ</t>
    </rPh>
    <rPh sb="161" eb="163">
      <t>スイジュン</t>
    </rPh>
    <rPh sb="188" eb="189">
      <t>ヒク</t>
    </rPh>
    <rPh sb="190" eb="192">
      <t>セッテイ</t>
    </rPh>
    <rPh sb="200" eb="203">
      <t>フソクブン</t>
    </rPh>
    <rPh sb="204" eb="206">
      <t>イッパン</t>
    </rPh>
    <rPh sb="206" eb="208">
      <t>カイケイ</t>
    </rPh>
    <rPh sb="209" eb="211">
      <t>クリイレ</t>
    </rPh>
    <rPh sb="211" eb="212">
      <t>キン</t>
    </rPh>
    <rPh sb="213" eb="215">
      <t>ホテン</t>
    </rPh>
    <rPh sb="225" eb="226">
      <t>オオ</t>
    </rPh>
    <rPh sb="228" eb="230">
      <t>シタマワ</t>
    </rPh>
    <phoneticPr fontId="4"/>
  </si>
  <si>
    <t xml:space="preserve">
経常収支は黒字を維持しているものの、料金回収率は類似団体と比べ低い水準となっている。これは収入の一部を依然として一般会計による繰入金に依存しているためである。今後、人口減少や節水型機器の普及により、給水収益の減少が見込まれることから、適正な料金収入の確保のため、、料金改正に取り組む必要がある。</t>
    <rPh sb="83" eb="85">
      <t>ジンコウ</t>
    </rPh>
    <rPh sb="85" eb="87">
      <t>ゲンショウ</t>
    </rPh>
    <rPh sb="88" eb="91">
      <t>セッスイガタ</t>
    </rPh>
    <rPh sb="91" eb="93">
      <t>キキ</t>
    </rPh>
    <rPh sb="94" eb="96">
      <t>フキュウ</t>
    </rPh>
    <rPh sb="100" eb="102">
      <t>キュウスイ</t>
    </rPh>
    <rPh sb="102" eb="104">
      <t>シュウエキ</t>
    </rPh>
    <rPh sb="105" eb="107">
      <t>ゲンショウ</t>
    </rPh>
    <rPh sb="108" eb="110">
      <t>ミコ</t>
    </rPh>
    <rPh sb="118" eb="120">
      <t>テキセイ</t>
    </rPh>
    <rPh sb="121" eb="123">
      <t>リョウキン</t>
    </rPh>
    <rPh sb="123" eb="125">
      <t>シュウニュウ</t>
    </rPh>
    <rPh sb="126" eb="128">
      <t>カクホ</t>
    </rPh>
    <rPh sb="133" eb="135">
      <t>リョウキン</t>
    </rPh>
    <rPh sb="135" eb="137">
      <t>カイセイ</t>
    </rPh>
    <rPh sb="138" eb="139">
      <t>ト</t>
    </rPh>
    <rPh sb="140" eb="141">
      <t>ク</t>
    </rPh>
    <rPh sb="142" eb="14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</si>
</sst>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0.91</c:v>
                </c:pt>
                <c:pt idx="1">
                  <c:v>0.99</c:v>
                </c:pt>
                <c:pt idx="2">
                  <c:v>0.95</c:v>
                </c:pt>
                <c:pt idx="3">
                  <c:v>1.08</c:v>
                </c:pt>
                <c:pt idx="4" formatCode="#,##0.00;&quot;△&quot;#,##0.00">
                  <c:v>0</c:v>
                </c:pt>
              </c:numCache>
            </c:numRef>
          </c:val>
        </c:ser>
        <c:dLbls>
          <c:showLegendKey val="0"/>
          <c:showVal val="0"/>
          <c:showCatName val="0"/>
          <c:showSerName val="0"/>
          <c:showPercent val="0"/>
          <c:showBubbleSize val="0"/>
        </c:dLbls>
        <c:gapWidth val="150"/>
        <c:axId val="231653936"/>
        <c:axId val="232436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231653936"/>
        <c:axId val="232436344"/>
      </c:lineChart>
      <c:dateAx>
        <c:axId val="231653936"/>
        <c:scaling>
          <c:orientation val="minMax"/>
        </c:scaling>
        <c:delete val="1"/>
        <c:axPos val="b"/>
        <c:numFmt formatCode="ge" sourceLinked="1"/>
        <c:majorTickMark val="none"/>
        <c:minorTickMark val="none"/>
        <c:tickLblPos val="none"/>
        <c:crossAx val="232436344"/>
        <c:crosses val="autoZero"/>
        <c:auto val="1"/>
        <c:lblOffset val="100"/>
        <c:baseTimeUnit val="years"/>
      </c:dateAx>
      <c:valAx>
        <c:axId val="232436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65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42.86</c:v>
                </c:pt>
                <c:pt idx="1">
                  <c:v>44.17</c:v>
                </c:pt>
                <c:pt idx="2">
                  <c:v>51.35</c:v>
                </c:pt>
                <c:pt idx="3">
                  <c:v>45.23</c:v>
                </c:pt>
                <c:pt idx="4">
                  <c:v>42.68</c:v>
                </c:pt>
              </c:numCache>
            </c:numRef>
          </c:val>
        </c:ser>
        <c:dLbls>
          <c:showLegendKey val="0"/>
          <c:showVal val="0"/>
          <c:showCatName val="0"/>
          <c:showSerName val="0"/>
          <c:showPercent val="0"/>
          <c:showBubbleSize val="0"/>
        </c:dLbls>
        <c:gapWidth val="150"/>
        <c:axId val="212870896"/>
        <c:axId val="298990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212870896"/>
        <c:axId val="298990216"/>
      </c:lineChart>
      <c:dateAx>
        <c:axId val="212870896"/>
        <c:scaling>
          <c:orientation val="minMax"/>
        </c:scaling>
        <c:delete val="1"/>
        <c:axPos val="b"/>
        <c:numFmt formatCode="ge" sourceLinked="1"/>
        <c:majorTickMark val="none"/>
        <c:minorTickMark val="none"/>
        <c:tickLblPos val="none"/>
        <c:crossAx val="298990216"/>
        <c:crosses val="autoZero"/>
        <c:auto val="1"/>
        <c:lblOffset val="100"/>
        <c:baseTimeUnit val="years"/>
      </c:dateAx>
      <c:valAx>
        <c:axId val="298990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87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81.260000000000005</c:v>
                </c:pt>
                <c:pt idx="1">
                  <c:v>83.73</c:v>
                </c:pt>
                <c:pt idx="2">
                  <c:v>72.290000000000006</c:v>
                </c:pt>
                <c:pt idx="3">
                  <c:v>83.78</c:v>
                </c:pt>
                <c:pt idx="4">
                  <c:v>86.51</c:v>
                </c:pt>
              </c:numCache>
            </c:numRef>
          </c:val>
        </c:ser>
        <c:dLbls>
          <c:showLegendKey val="0"/>
          <c:showVal val="0"/>
          <c:showCatName val="0"/>
          <c:showSerName val="0"/>
          <c:showPercent val="0"/>
          <c:showBubbleSize val="0"/>
        </c:dLbls>
        <c:gapWidth val="150"/>
        <c:axId val="298991392"/>
        <c:axId val="298991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298991392"/>
        <c:axId val="298991784"/>
      </c:lineChart>
      <c:dateAx>
        <c:axId val="298991392"/>
        <c:scaling>
          <c:orientation val="minMax"/>
        </c:scaling>
        <c:delete val="1"/>
        <c:axPos val="b"/>
        <c:numFmt formatCode="ge" sourceLinked="1"/>
        <c:majorTickMark val="none"/>
        <c:minorTickMark val="none"/>
        <c:tickLblPos val="none"/>
        <c:crossAx val="298991784"/>
        <c:crosses val="autoZero"/>
        <c:auto val="1"/>
        <c:lblOffset val="100"/>
        <c:baseTimeUnit val="years"/>
      </c:dateAx>
      <c:valAx>
        <c:axId val="298991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99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102.48</c:v>
                </c:pt>
                <c:pt idx="1">
                  <c:v>100.49</c:v>
                </c:pt>
                <c:pt idx="2">
                  <c:v>101.85</c:v>
                </c:pt>
                <c:pt idx="3">
                  <c:v>104.57</c:v>
                </c:pt>
                <c:pt idx="4">
                  <c:v>101.3</c:v>
                </c:pt>
              </c:numCache>
            </c:numRef>
          </c:val>
        </c:ser>
        <c:dLbls>
          <c:showLegendKey val="0"/>
          <c:showVal val="0"/>
          <c:showCatName val="0"/>
          <c:showSerName val="0"/>
          <c:showPercent val="0"/>
          <c:showBubbleSize val="0"/>
        </c:dLbls>
        <c:gapWidth val="150"/>
        <c:axId val="232438696"/>
        <c:axId val="23243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232438696"/>
        <c:axId val="232436736"/>
      </c:lineChart>
      <c:dateAx>
        <c:axId val="232438696"/>
        <c:scaling>
          <c:orientation val="minMax"/>
        </c:scaling>
        <c:delete val="1"/>
        <c:axPos val="b"/>
        <c:numFmt formatCode="ge" sourceLinked="1"/>
        <c:majorTickMark val="none"/>
        <c:minorTickMark val="none"/>
        <c:tickLblPos val="none"/>
        <c:crossAx val="232436736"/>
        <c:crosses val="autoZero"/>
        <c:auto val="1"/>
        <c:lblOffset val="100"/>
        <c:baseTimeUnit val="years"/>
      </c:dateAx>
      <c:valAx>
        <c:axId val="232436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2438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28.61</c:v>
                </c:pt>
                <c:pt idx="1">
                  <c:v>29.54</c:v>
                </c:pt>
                <c:pt idx="2">
                  <c:v>30.18</c:v>
                </c:pt>
                <c:pt idx="3">
                  <c:v>37.840000000000003</c:v>
                </c:pt>
                <c:pt idx="4">
                  <c:v>38.619999999999997</c:v>
                </c:pt>
              </c:numCache>
            </c:numRef>
          </c:val>
        </c:ser>
        <c:dLbls>
          <c:showLegendKey val="0"/>
          <c:showVal val="0"/>
          <c:showCatName val="0"/>
          <c:showSerName val="0"/>
          <c:showPercent val="0"/>
          <c:showBubbleSize val="0"/>
        </c:dLbls>
        <c:gapWidth val="150"/>
        <c:axId val="210424592"/>
        <c:axId val="210425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210424592"/>
        <c:axId val="210425768"/>
      </c:lineChart>
      <c:dateAx>
        <c:axId val="210424592"/>
        <c:scaling>
          <c:orientation val="minMax"/>
        </c:scaling>
        <c:delete val="1"/>
        <c:axPos val="b"/>
        <c:numFmt formatCode="ge" sourceLinked="1"/>
        <c:majorTickMark val="none"/>
        <c:minorTickMark val="none"/>
        <c:tickLblPos val="none"/>
        <c:crossAx val="210425768"/>
        <c:crosses val="autoZero"/>
        <c:auto val="1"/>
        <c:lblOffset val="100"/>
        <c:baseTimeUnit val="years"/>
      </c:dateAx>
      <c:valAx>
        <c:axId val="210425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42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8.2100000000000009</c:v>
                </c:pt>
                <c:pt idx="1">
                  <c:v>8.4</c:v>
                </c:pt>
                <c:pt idx="2">
                  <c:v>8.3000000000000007</c:v>
                </c:pt>
                <c:pt idx="3">
                  <c:v>7.84</c:v>
                </c:pt>
                <c:pt idx="4" formatCode="#,##0.00;&quot;△&quot;#,##0.00">
                  <c:v>0</c:v>
                </c:pt>
              </c:numCache>
            </c:numRef>
          </c:val>
        </c:ser>
        <c:dLbls>
          <c:showLegendKey val="0"/>
          <c:showVal val="0"/>
          <c:showCatName val="0"/>
          <c:showSerName val="0"/>
          <c:showPercent val="0"/>
          <c:showBubbleSize val="0"/>
        </c:dLbls>
        <c:gapWidth val="150"/>
        <c:axId val="284191048"/>
        <c:axId val="286491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284191048"/>
        <c:axId val="286491224"/>
      </c:lineChart>
      <c:dateAx>
        <c:axId val="284191048"/>
        <c:scaling>
          <c:orientation val="minMax"/>
        </c:scaling>
        <c:delete val="1"/>
        <c:axPos val="b"/>
        <c:numFmt formatCode="ge" sourceLinked="1"/>
        <c:majorTickMark val="none"/>
        <c:minorTickMark val="none"/>
        <c:tickLblPos val="none"/>
        <c:crossAx val="286491224"/>
        <c:crosses val="autoZero"/>
        <c:auto val="1"/>
        <c:lblOffset val="100"/>
        <c:baseTimeUnit val="years"/>
      </c:dateAx>
      <c:valAx>
        <c:axId val="286491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191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9452408"/>
        <c:axId val="29774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229452408"/>
        <c:axId val="297744416"/>
      </c:lineChart>
      <c:dateAx>
        <c:axId val="229452408"/>
        <c:scaling>
          <c:orientation val="minMax"/>
        </c:scaling>
        <c:delete val="1"/>
        <c:axPos val="b"/>
        <c:numFmt formatCode="ge" sourceLinked="1"/>
        <c:majorTickMark val="none"/>
        <c:minorTickMark val="none"/>
        <c:tickLblPos val="none"/>
        <c:crossAx val="297744416"/>
        <c:crosses val="autoZero"/>
        <c:auto val="1"/>
        <c:lblOffset val="100"/>
        <c:baseTimeUnit val="years"/>
      </c:dateAx>
      <c:valAx>
        <c:axId val="297744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9452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586.58000000000004</c:v>
                </c:pt>
                <c:pt idx="1">
                  <c:v>270.8</c:v>
                </c:pt>
                <c:pt idx="2">
                  <c:v>229.26</c:v>
                </c:pt>
                <c:pt idx="3">
                  <c:v>98.51</c:v>
                </c:pt>
                <c:pt idx="4">
                  <c:v>112.67</c:v>
                </c:pt>
              </c:numCache>
            </c:numRef>
          </c:val>
        </c:ser>
        <c:dLbls>
          <c:showLegendKey val="0"/>
          <c:showVal val="0"/>
          <c:showCatName val="0"/>
          <c:showSerName val="0"/>
          <c:showPercent val="0"/>
          <c:showBubbleSize val="0"/>
        </c:dLbls>
        <c:gapWidth val="150"/>
        <c:axId val="297745984"/>
        <c:axId val="297746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297745984"/>
        <c:axId val="297746376"/>
      </c:lineChart>
      <c:dateAx>
        <c:axId val="297745984"/>
        <c:scaling>
          <c:orientation val="minMax"/>
        </c:scaling>
        <c:delete val="1"/>
        <c:axPos val="b"/>
        <c:numFmt formatCode="ge" sourceLinked="1"/>
        <c:majorTickMark val="none"/>
        <c:minorTickMark val="none"/>
        <c:tickLblPos val="none"/>
        <c:crossAx val="297746376"/>
        <c:crosses val="autoZero"/>
        <c:auto val="1"/>
        <c:lblOffset val="100"/>
        <c:baseTimeUnit val="years"/>
      </c:dateAx>
      <c:valAx>
        <c:axId val="297746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774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1460.87</c:v>
                </c:pt>
                <c:pt idx="1">
                  <c:v>1303.3</c:v>
                </c:pt>
                <c:pt idx="2">
                  <c:v>1298.94</c:v>
                </c:pt>
                <c:pt idx="3">
                  <c:v>1268.81</c:v>
                </c:pt>
                <c:pt idx="4">
                  <c:v>1276.21</c:v>
                </c:pt>
              </c:numCache>
            </c:numRef>
          </c:val>
        </c:ser>
        <c:dLbls>
          <c:showLegendKey val="0"/>
          <c:showVal val="0"/>
          <c:showCatName val="0"/>
          <c:showSerName val="0"/>
          <c:showPercent val="0"/>
          <c:showBubbleSize val="0"/>
        </c:dLbls>
        <c:gapWidth val="150"/>
        <c:axId val="297747552"/>
        <c:axId val="297747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297747552"/>
        <c:axId val="297747944"/>
      </c:lineChart>
      <c:dateAx>
        <c:axId val="297747552"/>
        <c:scaling>
          <c:orientation val="minMax"/>
        </c:scaling>
        <c:delete val="1"/>
        <c:axPos val="b"/>
        <c:numFmt formatCode="ge" sourceLinked="1"/>
        <c:majorTickMark val="none"/>
        <c:minorTickMark val="none"/>
        <c:tickLblPos val="none"/>
        <c:crossAx val="297747944"/>
        <c:crosses val="autoZero"/>
        <c:auto val="1"/>
        <c:lblOffset val="100"/>
        <c:baseTimeUnit val="years"/>
      </c:dateAx>
      <c:valAx>
        <c:axId val="297747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774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63.24</c:v>
                </c:pt>
                <c:pt idx="1">
                  <c:v>68.91</c:v>
                </c:pt>
                <c:pt idx="2">
                  <c:v>67.209999999999994</c:v>
                </c:pt>
                <c:pt idx="3">
                  <c:v>68.22</c:v>
                </c:pt>
                <c:pt idx="4">
                  <c:v>67.69</c:v>
                </c:pt>
              </c:numCache>
            </c:numRef>
          </c:val>
        </c:ser>
        <c:dLbls>
          <c:showLegendKey val="0"/>
          <c:showVal val="0"/>
          <c:showCatName val="0"/>
          <c:showSerName val="0"/>
          <c:showPercent val="0"/>
          <c:showBubbleSize val="0"/>
        </c:dLbls>
        <c:gapWidth val="150"/>
        <c:axId val="297745592"/>
        <c:axId val="212868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297745592"/>
        <c:axId val="212868152"/>
      </c:lineChart>
      <c:dateAx>
        <c:axId val="297745592"/>
        <c:scaling>
          <c:orientation val="minMax"/>
        </c:scaling>
        <c:delete val="1"/>
        <c:axPos val="b"/>
        <c:numFmt formatCode="ge" sourceLinked="1"/>
        <c:majorTickMark val="none"/>
        <c:minorTickMark val="none"/>
        <c:tickLblPos val="none"/>
        <c:crossAx val="212868152"/>
        <c:crosses val="autoZero"/>
        <c:auto val="1"/>
        <c:lblOffset val="100"/>
        <c:baseTimeUnit val="years"/>
      </c:dateAx>
      <c:valAx>
        <c:axId val="212868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74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102.18</c:v>
                </c:pt>
                <c:pt idx="1">
                  <c:v>98.18</c:v>
                </c:pt>
                <c:pt idx="2">
                  <c:v>100.91</c:v>
                </c:pt>
                <c:pt idx="3">
                  <c:v>99.19</c:v>
                </c:pt>
                <c:pt idx="4">
                  <c:v>101.29</c:v>
                </c:pt>
              </c:numCache>
            </c:numRef>
          </c:val>
        </c:ser>
        <c:dLbls>
          <c:showLegendKey val="0"/>
          <c:showVal val="0"/>
          <c:showCatName val="0"/>
          <c:showSerName val="0"/>
          <c:showPercent val="0"/>
          <c:showBubbleSize val="0"/>
        </c:dLbls>
        <c:gapWidth val="150"/>
        <c:axId val="212869328"/>
        <c:axId val="212869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212869328"/>
        <c:axId val="212869720"/>
      </c:lineChart>
      <c:dateAx>
        <c:axId val="212869328"/>
        <c:scaling>
          <c:orientation val="minMax"/>
        </c:scaling>
        <c:delete val="1"/>
        <c:axPos val="b"/>
        <c:numFmt formatCode="ge" sourceLinked="1"/>
        <c:majorTickMark val="none"/>
        <c:minorTickMark val="none"/>
        <c:tickLblPos val="none"/>
        <c:crossAx val="212869720"/>
        <c:crosses val="autoZero"/>
        <c:auto val="1"/>
        <c:lblOffset val="100"/>
        <c:baseTimeUnit val="years"/>
      </c:dateAx>
      <c:valAx>
        <c:axId val="212869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86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【1.06】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富山県　黒部市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x14ac:dyDescent="0.15">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41944</v>
      </c>
      <c r="AJ8" s="75"/>
      <c r="AK8" s="75"/>
      <c r="AL8" s="75"/>
      <c r="AM8" s="75"/>
      <c r="AN8" s="75"/>
      <c r="AO8" s="75"/>
      <c r="AP8" s="76"/>
      <c r="AQ8" s="57">
        <f>データ!R6</f>
        <v>426.31</v>
      </c>
      <c r="AR8" s="57"/>
      <c r="AS8" s="57"/>
      <c r="AT8" s="57"/>
      <c r="AU8" s="57"/>
      <c r="AV8" s="57"/>
      <c r="AW8" s="57"/>
      <c r="AX8" s="57"/>
      <c r="AY8" s="57">
        <f>データ!S6</f>
        <v>98.39</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x14ac:dyDescent="0.15">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x14ac:dyDescent="0.15">
      <c r="A10" s="2"/>
      <c r="B10" s="57" t="str">
        <f>データ!M6</f>
        <v>-</v>
      </c>
      <c r="C10" s="57"/>
      <c r="D10" s="57"/>
      <c r="E10" s="57"/>
      <c r="F10" s="57"/>
      <c r="G10" s="57"/>
      <c r="H10" s="57"/>
      <c r="I10" s="57"/>
      <c r="J10" s="57">
        <f>データ!N6</f>
        <v>53.94</v>
      </c>
      <c r="K10" s="57"/>
      <c r="L10" s="57"/>
      <c r="M10" s="57"/>
      <c r="N10" s="57"/>
      <c r="O10" s="57"/>
      <c r="P10" s="57"/>
      <c r="Q10" s="57"/>
      <c r="R10" s="57">
        <f>データ!O6</f>
        <v>58.42</v>
      </c>
      <c r="S10" s="57"/>
      <c r="T10" s="57"/>
      <c r="U10" s="57"/>
      <c r="V10" s="57"/>
      <c r="W10" s="57"/>
      <c r="X10" s="57"/>
      <c r="Y10" s="57"/>
      <c r="Z10" s="65">
        <f>データ!P6</f>
        <v>1370</v>
      </c>
      <c r="AA10" s="65"/>
      <c r="AB10" s="65"/>
      <c r="AC10" s="65"/>
      <c r="AD10" s="65"/>
      <c r="AE10" s="65"/>
      <c r="AF10" s="65"/>
      <c r="AG10" s="65"/>
      <c r="AH10" s="2"/>
      <c r="AI10" s="65">
        <f>データ!T6</f>
        <v>24424</v>
      </c>
      <c r="AJ10" s="65"/>
      <c r="AK10" s="65"/>
      <c r="AL10" s="65"/>
      <c r="AM10" s="65"/>
      <c r="AN10" s="65"/>
      <c r="AO10" s="65"/>
      <c r="AP10" s="65"/>
      <c r="AQ10" s="57">
        <f>データ!U6</f>
        <v>41.1</v>
      </c>
      <c r="AR10" s="57"/>
      <c r="AS10" s="57"/>
      <c r="AT10" s="57"/>
      <c r="AU10" s="57"/>
      <c r="AV10" s="57"/>
      <c r="AW10" s="57"/>
      <c r="AX10" s="57"/>
      <c r="AY10" s="57">
        <f>データ!V6</f>
        <v>594.26</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162078</v>
      </c>
      <c r="D6" s="31">
        <f t="shared" si="3"/>
        <v>46</v>
      </c>
      <c r="E6" s="31">
        <f t="shared" si="3"/>
        <v>1</v>
      </c>
      <c r="F6" s="31">
        <f t="shared" si="3"/>
        <v>0</v>
      </c>
      <c r="G6" s="31">
        <f t="shared" si="3"/>
        <v>1</v>
      </c>
      <c r="H6" s="31" t="str">
        <f t="shared" si="3"/>
        <v>富山県　黒部市</v>
      </c>
      <c r="I6" s="31" t="str">
        <f t="shared" si="3"/>
        <v>法適用</v>
      </c>
      <c r="J6" s="31" t="str">
        <f t="shared" si="3"/>
        <v>水道事業</v>
      </c>
      <c r="K6" s="31" t="str">
        <f t="shared" si="3"/>
        <v>末端給水事業</v>
      </c>
      <c r="L6" s="31" t="str">
        <f t="shared" si="3"/>
        <v>A6</v>
      </c>
      <c r="M6" s="32" t="str">
        <f t="shared" si="3"/>
        <v>-</v>
      </c>
      <c r="N6" s="32">
        <f t="shared" si="3"/>
        <v>53.94</v>
      </c>
      <c r="O6" s="32">
        <f t="shared" si="3"/>
        <v>58.42</v>
      </c>
      <c r="P6" s="32">
        <f t="shared" si="3"/>
        <v>1370</v>
      </c>
      <c r="Q6" s="32">
        <f t="shared" si="3"/>
        <v>41944</v>
      </c>
      <c r="R6" s="32">
        <f t="shared" si="3"/>
        <v>426.31</v>
      </c>
      <c r="S6" s="32">
        <f t="shared" si="3"/>
        <v>98.39</v>
      </c>
      <c r="T6" s="32">
        <f t="shared" si="3"/>
        <v>24424</v>
      </c>
      <c r="U6" s="32">
        <f t="shared" si="3"/>
        <v>41.1</v>
      </c>
      <c r="V6" s="32">
        <f t="shared" si="3"/>
        <v>594.26</v>
      </c>
      <c r="W6" s="33">
        <f>IF(W7="",NA(),W7)</f>
        <v>102.48</v>
      </c>
      <c r="X6" s="33">
        <f t="shared" ref="X6:AF6" si="4">IF(X7="",NA(),X7)</f>
        <v>100.49</v>
      </c>
      <c r="Y6" s="33">
        <f t="shared" si="4"/>
        <v>101.85</v>
      </c>
      <c r="Z6" s="33">
        <f t="shared" si="4"/>
        <v>104.57</v>
      </c>
      <c r="AA6" s="33">
        <f t="shared" si="4"/>
        <v>101.3</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586.58000000000004</v>
      </c>
      <c r="AT6" s="33">
        <f t="shared" ref="AT6:BB6" si="6">IF(AT7="",NA(),AT7)</f>
        <v>270.8</v>
      </c>
      <c r="AU6" s="33">
        <f t="shared" si="6"/>
        <v>229.26</v>
      </c>
      <c r="AV6" s="33">
        <f t="shared" si="6"/>
        <v>98.51</v>
      </c>
      <c r="AW6" s="33">
        <f t="shared" si="6"/>
        <v>112.67</v>
      </c>
      <c r="AX6" s="33">
        <f t="shared" si="6"/>
        <v>995.5</v>
      </c>
      <c r="AY6" s="33">
        <f t="shared" si="6"/>
        <v>915.5</v>
      </c>
      <c r="AZ6" s="33">
        <f t="shared" si="6"/>
        <v>963.24</v>
      </c>
      <c r="BA6" s="33">
        <f t="shared" si="6"/>
        <v>381.53</v>
      </c>
      <c r="BB6" s="33">
        <f t="shared" si="6"/>
        <v>391.54</v>
      </c>
      <c r="BC6" s="32" t="str">
        <f>IF(BC7="","",IF(BC7="-","【-】","【"&amp;SUBSTITUTE(TEXT(BC7,"#,##0.00"),"-","△")&amp;"】"))</f>
        <v>【262.74】</v>
      </c>
      <c r="BD6" s="33">
        <f>IF(BD7="",NA(),BD7)</f>
        <v>1460.87</v>
      </c>
      <c r="BE6" s="33">
        <f t="shared" ref="BE6:BM6" si="7">IF(BE7="",NA(),BE7)</f>
        <v>1303.3</v>
      </c>
      <c r="BF6" s="33">
        <f t="shared" si="7"/>
        <v>1298.94</v>
      </c>
      <c r="BG6" s="33">
        <f t="shared" si="7"/>
        <v>1268.81</v>
      </c>
      <c r="BH6" s="33">
        <f t="shared" si="7"/>
        <v>1276.21</v>
      </c>
      <c r="BI6" s="33">
        <f t="shared" si="7"/>
        <v>414.59</v>
      </c>
      <c r="BJ6" s="33">
        <f t="shared" si="7"/>
        <v>404.78</v>
      </c>
      <c r="BK6" s="33">
        <f t="shared" si="7"/>
        <v>400.38</v>
      </c>
      <c r="BL6" s="33">
        <f t="shared" si="7"/>
        <v>393.27</v>
      </c>
      <c r="BM6" s="33">
        <f t="shared" si="7"/>
        <v>386.97</v>
      </c>
      <c r="BN6" s="32" t="str">
        <f>IF(BN7="","",IF(BN7="-","【-】","【"&amp;SUBSTITUTE(TEXT(BN7,"#,##0.00"),"-","△")&amp;"】"))</f>
        <v>【276.38】</v>
      </c>
      <c r="BO6" s="33">
        <f>IF(BO7="",NA(),BO7)</f>
        <v>63.24</v>
      </c>
      <c r="BP6" s="33">
        <f t="shared" ref="BP6:BX6" si="8">IF(BP7="",NA(),BP7)</f>
        <v>68.91</v>
      </c>
      <c r="BQ6" s="33">
        <f t="shared" si="8"/>
        <v>67.209999999999994</v>
      </c>
      <c r="BR6" s="33">
        <f t="shared" si="8"/>
        <v>68.22</v>
      </c>
      <c r="BS6" s="33">
        <f t="shared" si="8"/>
        <v>67.69</v>
      </c>
      <c r="BT6" s="33">
        <f t="shared" si="8"/>
        <v>97.71</v>
      </c>
      <c r="BU6" s="33">
        <f t="shared" si="8"/>
        <v>98.07</v>
      </c>
      <c r="BV6" s="33">
        <f t="shared" si="8"/>
        <v>96.56</v>
      </c>
      <c r="BW6" s="33">
        <f t="shared" si="8"/>
        <v>100.47</v>
      </c>
      <c r="BX6" s="33">
        <f t="shared" si="8"/>
        <v>101.72</v>
      </c>
      <c r="BY6" s="32" t="str">
        <f>IF(BY7="","",IF(BY7="-","【-】","【"&amp;SUBSTITUTE(TEXT(BY7,"#,##0.00"),"-","△")&amp;"】"))</f>
        <v>【104.99】</v>
      </c>
      <c r="BZ6" s="33">
        <f>IF(BZ7="",NA(),BZ7)</f>
        <v>102.18</v>
      </c>
      <c r="CA6" s="33">
        <f t="shared" ref="CA6:CI6" si="9">IF(CA7="",NA(),CA7)</f>
        <v>98.18</v>
      </c>
      <c r="CB6" s="33">
        <f t="shared" si="9"/>
        <v>100.91</v>
      </c>
      <c r="CC6" s="33">
        <f t="shared" si="9"/>
        <v>99.19</v>
      </c>
      <c r="CD6" s="33">
        <f t="shared" si="9"/>
        <v>101.29</v>
      </c>
      <c r="CE6" s="33">
        <f t="shared" si="9"/>
        <v>173.56</v>
      </c>
      <c r="CF6" s="33">
        <f t="shared" si="9"/>
        <v>172.26</v>
      </c>
      <c r="CG6" s="33">
        <f t="shared" si="9"/>
        <v>177.14</v>
      </c>
      <c r="CH6" s="33">
        <f t="shared" si="9"/>
        <v>169.82</v>
      </c>
      <c r="CI6" s="33">
        <f t="shared" si="9"/>
        <v>168.2</v>
      </c>
      <c r="CJ6" s="32" t="str">
        <f>IF(CJ7="","",IF(CJ7="-","【-】","【"&amp;SUBSTITUTE(TEXT(CJ7,"#,##0.00"),"-","△")&amp;"】"))</f>
        <v>【163.72】</v>
      </c>
      <c r="CK6" s="33">
        <f>IF(CK7="",NA(),CK7)</f>
        <v>42.86</v>
      </c>
      <c r="CL6" s="33">
        <f t="shared" ref="CL6:CT6" si="10">IF(CL7="",NA(),CL7)</f>
        <v>44.17</v>
      </c>
      <c r="CM6" s="33">
        <f t="shared" si="10"/>
        <v>51.35</v>
      </c>
      <c r="CN6" s="33">
        <f t="shared" si="10"/>
        <v>45.23</v>
      </c>
      <c r="CO6" s="33">
        <f t="shared" si="10"/>
        <v>42.68</v>
      </c>
      <c r="CP6" s="33">
        <f t="shared" si="10"/>
        <v>55.84</v>
      </c>
      <c r="CQ6" s="33">
        <f t="shared" si="10"/>
        <v>55.68</v>
      </c>
      <c r="CR6" s="33">
        <f t="shared" si="10"/>
        <v>55.64</v>
      </c>
      <c r="CS6" s="33">
        <f t="shared" si="10"/>
        <v>55.13</v>
      </c>
      <c r="CT6" s="33">
        <f t="shared" si="10"/>
        <v>54.77</v>
      </c>
      <c r="CU6" s="32" t="str">
        <f>IF(CU7="","",IF(CU7="-","【-】","【"&amp;SUBSTITUTE(TEXT(CU7,"#,##0.00"),"-","△")&amp;"】"))</f>
        <v>【59.76】</v>
      </c>
      <c r="CV6" s="33">
        <f>IF(CV7="",NA(),CV7)</f>
        <v>81.260000000000005</v>
      </c>
      <c r="CW6" s="33">
        <f t="shared" ref="CW6:DE6" si="11">IF(CW7="",NA(),CW7)</f>
        <v>83.73</v>
      </c>
      <c r="CX6" s="33">
        <f t="shared" si="11"/>
        <v>72.290000000000006</v>
      </c>
      <c r="CY6" s="33">
        <f t="shared" si="11"/>
        <v>83.78</v>
      </c>
      <c r="CZ6" s="33">
        <f t="shared" si="11"/>
        <v>86.51</v>
      </c>
      <c r="DA6" s="33">
        <f t="shared" si="11"/>
        <v>83.11</v>
      </c>
      <c r="DB6" s="33">
        <f t="shared" si="11"/>
        <v>83.18</v>
      </c>
      <c r="DC6" s="33">
        <f t="shared" si="11"/>
        <v>83.09</v>
      </c>
      <c r="DD6" s="33">
        <f t="shared" si="11"/>
        <v>83</v>
      </c>
      <c r="DE6" s="33">
        <f t="shared" si="11"/>
        <v>82.89</v>
      </c>
      <c r="DF6" s="32" t="str">
        <f>IF(DF7="","",IF(DF7="-","【-】","【"&amp;SUBSTITUTE(TEXT(DF7,"#,##0.00"),"-","△")&amp;"】"))</f>
        <v>【89.95】</v>
      </c>
      <c r="DG6" s="33">
        <f>IF(DG7="",NA(),DG7)</f>
        <v>28.61</v>
      </c>
      <c r="DH6" s="33">
        <f t="shared" ref="DH6:DP6" si="12">IF(DH7="",NA(),DH7)</f>
        <v>29.54</v>
      </c>
      <c r="DI6" s="33">
        <f t="shared" si="12"/>
        <v>30.18</v>
      </c>
      <c r="DJ6" s="33">
        <f t="shared" si="12"/>
        <v>37.840000000000003</v>
      </c>
      <c r="DK6" s="33">
        <f t="shared" si="12"/>
        <v>38.619999999999997</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8.2100000000000009</v>
      </c>
      <c r="DS6" s="33">
        <f t="shared" ref="DS6:EA6" si="13">IF(DS7="",NA(),DS7)</f>
        <v>8.4</v>
      </c>
      <c r="DT6" s="33">
        <f t="shared" si="13"/>
        <v>8.3000000000000007</v>
      </c>
      <c r="DU6" s="33">
        <f t="shared" si="13"/>
        <v>7.84</v>
      </c>
      <c r="DV6" s="32">
        <f t="shared" si="13"/>
        <v>0</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0.91</v>
      </c>
      <c r="ED6" s="33">
        <f t="shared" ref="ED6:EL6" si="14">IF(ED7="",NA(),ED7)</f>
        <v>0.99</v>
      </c>
      <c r="EE6" s="33">
        <f t="shared" si="14"/>
        <v>0.95</v>
      </c>
      <c r="EF6" s="33">
        <f t="shared" si="14"/>
        <v>1.08</v>
      </c>
      <c r="EG6" s="32">
        <f t="shared" si="14"/>
        <v>0</v>
      </c>
      <c r="EH6" s="33">
        <f t="shared" si="14"/>
        <v>0.78</v>
      </c>
      <c r="EI6" s="33">
        <f t="shared" si="14"/>
        <v>0.67</v>
      </c>
      <c r="EJ6" s="33">
        <f t="shared" si="14"/>
        <v>0.67</v>
      </c>
      <c r="EK6" s="33">
        <f t="shared" si="14"/>
        <v>0.66</v>
      </c>
      <c r="EL6" s="33">
        <f t="shared" si="14"/>
        <v>0.99</v>
      </c>
      <c r="EM6" s="32" t="str">
        <f>IF(EM7="","",IF(EM7="-","【-】","【"&amp;SUBSTITUTE(TEXT(EM7,"#,##0.00"),"-","△")&amp;"】"))</f>
        <v>【1.06】</v>
      </c>
    </row>
    <row r="7" spans="1:143" s="34" customFormat="1" x14ac:dyDescent="0.15">
      <c r="A7" s="26"/>
      <c r="B7" s="35">
        <v>2015</v>
      </c>
      <c r="C7" s="35">
        <v>162078</v>
      </c>
      <c r="D7" s="35">
        <v>46</v>
      </c>
      <c r="E7" s="35">
        <v>1</v>
      </c>
      <c r="F7" s="35">
        <v>0</v>
      </c>
      <c r="G7" s="35">
        <v>1</v>
      </c>
      <c r="H7" s="35" t="s">
        <v>93</v>
      </c>
      <c r="I7" s="35" t="s">
        <v>94</v>
      </c>
      <c r="J7" s="35" t="s">
        <v>95</v>
      </c>
      <c r="K7" s="35" t="s">
        <v>96</v>
      </c>
      <c r="L7" s="35" t="s">
        <v>97</v>
      </c>
      <c r="M7" s="36" t="s">
        <v>98</v>
      </c>
      <c r="N7" s="36">
        <v>53.94</v>
      </c>
      <c r="O7" s="36">
        <v>58.42</v>
      </c>
      <c r="P7" s="36">
        <v>1370</v>
      </c>
      <c r="Q7" s="36">
        <v>41944</v>
      </c>
      <c r="R7" s="36">
        <v>426.31</v>
      </c>
      <c r="S7" s="36">
        <v>98.39</v>
      </c>
      <c r="T7" s="36">
        <v>24424</v>
      </c>
      <c r="U7" s="36">
        <v>41.1</v>
      </c>
      <c r="V7" s="36">
        <v>594.26</v>
      </c>
      <c r="W7" s="36">
        <v>102.48</v>
      </c>
      <c r="X7" s="36">
        <v>100.49</v>
      </c>
      <c r="Y7" s="36">
        <v>101.85</v>
      </c>
      <c r="Z7" s="36">
        <v>104.57</v>
      </c>
      <c r="AA7" s="36">
        <v>101.3</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586.58000000000004</v>
      </c>
      <c r="AT7" s="36">
        <v>270.8</v>
      </c>
      <c r="AU7" s="36">
        <v>229.26</v>
      </c>
      <c r="AV7" s="36">
        <v>98.51</v>
      </c>
      <c r="AW7" s="36">
        <v>112.67</v>
      </c>
      <c r="AX7" s="36">
        <v>995.5</v>
      </c>
      <c r="AY7" s="36">
        <v>915.5</v>
      </c>
      <c r="AZ7" s="36">
        <v>963.24</v>
      </c>
      <c r="BA7" s="36">
        <v>381.53</v>
      </c>
      <c r="BB7" s="36">
        <v>391.54</v>
      </c>
      <c r="BC7" s="36">
        <v>262.74</v>
      </c>
      <c r="BD7" s="36">
        <v>1460.87</v>
      </c>
      <c r="BE7" s="36">
        <v>1303.3</v>
      </c>
      <c r="BF7" s="36">
        <v>1298.94</v>
      </c>
      <c r="BG7" s="36">
        <v>1268.81</v>
      </c>
      <c r="BH7" s="36">
        <v>1276.21</v>
      </c>
      <c r="BI7" s="36">
        <v>414.59</v>
      </c>
      <c r="BJ7" s="36">
        <v>404.78</v>
      </c>
      <c r="BK7" s="36">
        <v>400.38</v>
      </c>
      <c r="BL7" s="36">
        <v>393.27</v>
      </c>
      <c r="BM7" s="36">
        <v>386.97</v>
      </c>
      <c r="BN7" s="36">
        <v>276.38</v>
      </c>
      <c r="BO7" s="36">
        <v>63.24</v>
      </c>
      <c r="BP7" s="36">
        <v>68.91</v>
      </c>
      <c r="BQ7" s="36">
        <v>67.209999999999994</v>
      </c>
      <c r="BR7" s="36">
        <v>68.22</v>
      </c>
      <c r="BS7" s="36">
        <v>67.69</v>
      </c>
      <c r="BT7" s="36">
        <v>97.71</v>
      </c>
      <c r="BU7" s="36">
        <v>98.07</v>
      </c>
      <c r="BV7" s="36">
        <v>96.56</v>
      </c>
      <c r="BW7" s="36">
        <v>100.47</v>
      </c>
      <c r="BX7" s="36">
        <v>101.72</v>
      </c>
      <c r="BY7" s="36">
        <v>104.99</v>
      </c>
      <c r="BZ7" s="36">
        <v>102.18</v>
      </c>
      <c r="CA7" s="36">
        <v>98.18</v>
      </c>
      <c r="CB7" s="36">
        <v>100.91</v>
      </c>
      <c r="CC7" s="36">
        <v>99.19</v>
      </c>
      <c r="CD7" s="36">
        <v>101.29</v>
      </c>
      <c r="CE7" s="36">
        <v>173.56</v>
      </c>
      <c r="CF7" s="36">
        <v>172.26</v>
      </c>
      <c r="CG7" s="36">
        <v>177.14</v>
      </c>
      <c r="CH7" s="36">
        <v>169.82</v>
      </c>
      <c r="CI7" s="36">
        <v>168.2</v>
      </c>
      <c r="CJ7" s="36">
        <v>163.72</v>
      </c>
      <c r="CK7" s="36">
        <v>42.86</v>
      </c>
      <c r="CL7" s="36">
        <v>44.17</v>
      </c>
      <c r="CM7" s="36">
        <v>51.35</v>
      </c>
      <c r="CN7" s="36">
        <v>45.23</v>
      </c>
      <c r="CO7" s="36">
        <v>42.68</v>
      </c>
      <c r="CP7" s="36">
        <v>55.84</v>
      </c>
      <c r="CQ7" s="36">
        <v>55.68</v>
      </c>
      <c r="CR7" s="36">
        <v>55.64</v>
      </c>
      <c r="CS7" s="36">
        <v>55.13</v>
      </c>
      <c r="CT7" s="36">
        <v>54.77</v>
      </c>
      <c r="CU7" s="36">
        <v>59.76</v>
      </c>
      <c r="CV7" s="36">
        <v>81.260000000000005</v>
      </c>
      <c r="CW7" s="36">
        <v>83.73</v>
      </c>
      <c r="CX7" s="36">
        <v>72.290000000000006</v>
      </c>
      <c r="CY7" s="36">
        <v>83.78</v>
      </c>
      <c r="CZ7" s="36">
        <v>86.51</v>
      </c>
      <c r="DA7" s="36">
        <v>83.11</v>
      </c>
      <c r="DB7" s="36">
        <v>83.18</v>
      </c>
      <c r="DC7" s="36">
        <v>83.09</v>
      </c>
      <c r="DD7" s="36">
        <v>83</v>
      </c>
      <c r="DE7" s="36">
        <v>82.89</v>
      </c>
      <c r="DF7" s="36">
        <v>89.95</v>
      </c>
      <c r="DG7" s="36">
        <v>28.61</v>
      </c>
      <c r="DH7" s="36">
        <v>29.54</v>
      </c>
      <c r="DI7" s="36">
        <v>30.18</v>
      </c>
      <c r="DJ7" s="36">
        <v>37.840000000000003</v>
      </c>
      <c r="DK7" s="36">
        <v>38.619999999999997</v>
      </c>
      <c r="DL7" s="36">
        <v>37.090000000000003</v>
      </c>
      <c r="DM7" s="36">
        <v>38.07</v>
      </c>
      <c r="DN7" s="36">
        <v>39.06</v>
      </c>
      <c r="DO7" s="36">
        <v>46.66</v>
      </c>
      <c r="DP7" s="36">
        <v>47.46</v>
      </c>
      <c r="DQ7" s="36">
        <v>47.18</v>
      </c>
      <c r="DR7" s="36">
        <v>8.2100000000000009</v>
      </c>
      <c r="DS7" s="36">
        <v>8.4</v>
      </c>
      <c r="DT7" s="36">
        <v>8.3000000000000007</v>
      </c>
      <c r="DU7" s="36">
        <v>7.84</v>
      </c>
      <c r="DV7" s="36">
        <v>0</v>
      </c>
      <c r="DW7" s="36">
        <v>6.63</v>
      </c>
      <c r="DX7" s="36">
        <v>7.73</v>
      </c>
      <c r="DY7" s="36">
        <v>8.8699999999999992</v>
      </c>
      <c r="DZ7" s="36">
        <v>9.85</v>
      </c>
      <c r="EA7" s="36">
        <v>9.7100000000000009</v>
      </c>
      <c r="EB7" s="36">
        <v>13.18</v>
      </c>
      <c r="EC7" s="36">
        <v>0.91</v>
      </c>
      <c r="ED7" s="36">
        <v>0.99</v>
      </c>
      <c r="EE7" s="36">
        <v>0.95</v>
      </c>
      <c r="EF7" s="36">
        <v>1.08</v>
      </c>
      <c r="EG7" s="36">
        <v>0</v>
      </c>
      <c r="EH7" s="36">
        <v>0.78</v>
      </c>
      <c r="EI7" s="36">
        <v>0.67</v>
      </c>
      <c r="EJ7" s="36">
        <v>0.67</v>
      </c>
      <c r="EK7" s="36">
        <v>0.66</v>
      </c>
      <c r="EL7" s="36">
        <v>0.99</v>
      </c>
      <c r="EM7" s="36">
        <v>1.06</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2017-02-07T04:16:04Z</cp:lastPrinted>
  <dcterms:created xsi:type="dcterms:W3CDTF">2016-12-02T02:01:51Z</dcterms:created>
  <dcterms:modified xsi:type="dcterms:W3CDTF">2017-02-07T06:44:44Z</dcterms:modified>
  <cp:category/>
</cp:coreProperties>
</file>