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7102\Desktop\H290124_経営比較分析表\16富山県（市区町村）\法非適水道\"/>
    </mc:Choice>
  </mc:AlternateContent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AQ8" i="4" s="1"/>
  <c r="Q6" i="5"/>
  <c r="P6" i="5"/>
  <c r="Z10" i="4" s="1"/>
  <c r="O6" i="5"/>
  <c r="N6" i="5"/>
  <c r="M6" i="5"/>
  <c r="B10" i="4" s="1"/>
  <c r="L6" i="5"/>
  <c r="K6" i="5"/>
  <c r="R8" i="4" s="1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10" i="4"/>
  <c r="J10" i="4"/>
  <c r="AI8" i="4"/>
  <c r="Z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<sst xmlns="http://schemas.openxmlformats.org/spreadsheetml/2006/main" count="218" uniqueCount="108">
  <si>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</si>
  <si>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</si>
  <si>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</si>
  <si>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</si>
  <si>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</si>
  <si>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</si>
  <si>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</si>
  <si>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</si>
  <si>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</si>
  <si>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</si>
  <si>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</si>
  <si>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</si>
  <si>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</si>
  <si>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</si>
  <si>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</si>
  <si>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</si>
  <si>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</si>
  <si>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</si>
  <si>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</si>
  <si>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</si>
  <si>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</si>
  <si>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</si>
  <si>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</si>
  <si>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</si>
  <si>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</si>
  <si>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</si>
  <si>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</si>
  <si>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</si>
  <si>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</si>
  <si>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</si>
  <si>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</si>
  <si>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</si>
  <si>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</si>
  <si>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</si>
  <si>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</si>
  <si>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</si>
  <si>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</si>
  <si>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</si>
  <si>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</si>
  <si>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</si>
  <si>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</si>
  <si>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</si>
  <si>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</si>
  <si>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</si>
  <si>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</si>
  <si>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</si>
  <si>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</si>
  <si>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</si>
  <si>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</si>
  <si>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</si>
  <si>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</si>
  <si>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</si>
  <si>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</si>
  <si>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</si>
  <si>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</si>
  <si>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</si>
  <si>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</si>
  <si>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</si>
  <si>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</si>
  <si>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</si>
  <si>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</si>
  <si>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</si>
  <si>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</si>
  <si>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</si>
  <si>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</si>
  <si>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</si>
  <si>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</si>
  <si>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</si>
  <si>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</si>
  <si>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</si>
  <si>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</si>
  <si>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</si>
  <si>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</si>
  <si>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</si>
  <si>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</si>
  <si>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</si>
  <si>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</si>
  <si>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</si>
  <si>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</si>
  <si>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</si>
  <si>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</si>
  <si>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</si>
  <si>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</si>
  <si>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</si>
  <si>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</si>
  <si>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</si>
  <si>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</si>
  <si>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</si>
  <si>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</si>
  <si>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</si>
  <si>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</si>
  <si>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</si>
  <si>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</si>
  <si>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黒部市</t>
  </si>
  <si>
    <t>法非適用</t>
  </si>
  <si>
    <t>水道事業</t>
  </si>
  <si>
    <t>簡易水道事業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</si>
  <si>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</si>
  <si>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</si>
  <si>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</si>
  <si>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</si>
  <si>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</si>
  <si>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</si>
  <si>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</si>
  <si>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</si>
  <si>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管路更新率では、非常に低迷しているが、配水場設備の更新とあわせながら計画的に更新のペースを上げる必要がある。</t>
    <rPh sb="1" eb="3">
      <t>カンロ</t>
    </rPh>
    <rPh sb="3" eb="5">
      <t>コウシン</t>
    </rPh>
    <rPh sb="5" eb="6">
      <t>リツ</t>
    </rPh>
    <rPh sb="9" eb="11">
      <t>ヒジョウ</t>
    </rPh>
    <rPh sb="12" eb="14">
      <t>テイメイ</t>
    </rPh>
    <rPh sb="20" eb="22">
      <t>ハイスイ</t>
    </rPh>
    <rPh sb="22" eb="23">
      <t>ジョウ</t>
    </rPh>
    <rPh sb="23" eb="25">
      <t>セツビ</t>
    </rPh>
    <rPh sb="26" eb="28">
      <t>コウシン</t>
    </rPh>
    <rPh sb="35" eb="38">
      <t>ケイカクテキ</t>
    </rPh>
    <rPh sb="39" eb="41">
      <t>コウシン</t>
    </rPh>
    <rPh sb="46" eb="47">
      <t>ア</t>
    </rPh>
    <rPh sb="49" eb="51">
      <t>ヒツヨウ</t>
    </rPh>
    <phoneticPr fontId="4"/>
  </si>
  <si>
    <t>　今後の人口減少や節水型水道設備の普及により、給水収益のさらなる減少が見込まれる中、老朽化した設備機器や管路更新のための財源を確保するため、料金改定の必要がある。</t>
    <rPh sb="1" eb="3">
      <t>コンゴ</t>
    </rPh>
    <rPh sb="4" eb="6">
      <t>ジンコウ</t>
    </rPh>
    <rPh sb="6" eb="8">
      <t>ゲンショウ</t>
    </rPh>
    <rPh sb="9" eb="12">
      <t>セッスイガタ</t>
    </rPh>
    <rPh sb="12" eb="14">
      <t>スイドウ</t>
    </rPh>
    <rPh sb="14" eb="16">
      <t>セツビ</t>
    </rPh>
    <rPh sb="17" eb="19">
      <t>フキュウ</t>
    </rPh>
    <rPh sb="23" eb="25">
      <t>キュウスイ</t>
    </rPh>
    <rPh sb="25" eb="27">
      <t>シュウエキ</t>
    </rPh>
    <rPh sb="32" eb="34">
      <t>ゲンショウ</t>
    </rPh>
    <rPh sb="35" eb="37">
      <t>ミコ</t>
    </rPh>
    <rPh sb="40" eb="41">
      <t>ナカ</t>
    </rPh>
    <rPh sb="42" eb="45">
      <t>ロウキュウカ</t>
    </rPh>
    <rPh sb="47" eb="49">
      <t>セツビ</t>
    </rPh>
    <rPh sb="49" eb="51">
      <t>キキ</t>
    </rPh>
    <rPh sb="52" eb="54">
      <t>カンロ</t>
    </rPh>
    <rPh sb="54" eb="56">
      <t>コウシン</t>
    </rPh>
    <rPh sb="60" eb="62">
      <t>ザイゲン</t>
    </rPh>
    <rPh sb="63" eb="65">
      <t>カクホ</t>
    </rPh>
    <rPh sb="70" eb="72">
      <t>リョウキン</t>
    </rPh>
    <rPh sb="72" eb="74">
      <t>カイテイ</t>
    </rPh>
    <rPh sb="75" eb="77">
      <t>ヒツヨウ</t>
    </rPh>
    <phoneticPr fontId="4"/>
  </si>
  <si>
    <t>　収益的収支比率では、100%を超えているものの、給水収益以外の収入が大きいことから、経営の改善が求められる。
　企業債残高対給水収益比率では、平均より大きく下回っているが、老朽化施設の更新を進めていく必要があり、増加傾向にある。
　料金回収率では、収益的収支比率同様、給水収益以外の収入が大きいことから、100%を下回っている。
　施設利用率は、人口減少に伴い減少傾向であり、効率的な運用に向け対策を講じる必要がある。
　有収率では、類似団体平均より高い水準にあるが、今後も老朽化した管路の更新を計画的に行い、有収率の向上に努める。</t>
    <rPh sb="1" eb="4">
      <t>シュウエキテキ</t>
    </rPh>
    <rPh sb="4" eb="6">
      <t>シュウシ</t>
    </rPh>
    <rPh sb="6" eb="8">
      <t>ヒリツ</t>
    </rPh>
    <rPh sb="16" eb="17">
      <t>コ</t>
    </rPh>
    <rPh sb="25" eb="27">
      <t>キュウスイ</t>
    </rPh>
    <rPh sb="27" eb="29">
      <t>シュウエキ</t>
    </rPh>
    <rPh sb="29" eb="31">
      <t>イガイ</t>
    </rPh>
    <rPh sb="32" eb="34">
      <t>シュウニュウ</t>
    </rPh>
    <rPh sb="35" eb="36">
      <t>オオ</t>
    </rPh>
    <rPh sb="43" eb="45">
      <t>ケイエイ</t>
    </rPh>
    <rPh sb="46" eb="48">
      <t>カイゼン</t>
    </rPh>
    <rPh sb="49" eb="50">
      <t>モト</t>
    </rPh>
    <rPh sb="57" eb="59">
      <t>キギョウ</t>
    </rPh>
    <rPh sb="59" eb="60">
      <t>サイ</t>
    </rPh>
    <rPh sb="60" eb="62">
      <t>ザンダカ</t>
    </rPh>
    <rPh sb="62" eb="63">
      <t>タイ</t>
    </rPh>
    <rPh sb="63" eb="65">
      <t>キュウスイ</t>
    </rPh>
    <rPh sb="65" eb="67">
      <t>シュウエキ</t>
    </rPh>
    <rPh sb="67" eb="69">
      <t>ヒリツ</t>
    </rPh>
    <rPh sb="72" eb="74">
      <t>ヘイキン</t>
    </rPh>
    <rPh sb="76" eb="77">
      <t>オオ</t>
    </rPh>
    <rPh sb="79" eb="81">
      <t>シタマワ</t>
    </rPh>
    <rPh sb="87" eb="90">
      <t>ロウキュウカ</t>
    </rPh>
    <rPh sb="90" eb="92">
      <t>シセツ</t>
    </rPh>
    <rPh sb="93" eb="95">
      <t>コウシン</t>
    </rPh>
    <rPh sb="96" eb="97">
      <t>スス</t>
    </rPh>
    <rPh sb="101" eb="103">
      <t>ヒツヨウ</t>
    </rPh>
    <rPh sb="107" eb="109">
      <t>ゾウカ</t>
    </rPh>
    <rPh sb="109" eb="111">
      <t>ケイコウ</t>
    </rPh>
    <rPh sb="117" eb="119">
      <t>リョウキン</t>
    </rPh>
    <rPh sb="119" eb="121">
      <t>カイシュウ</t>
    </rPh>
    <rPh sb="121" eb="122">
      <t>リツ</t>
    </rPh>
    <rPh sb="125" eb="128">
      <t>シュウエキテキ</t>
    </rPh>
    <rPh sb="128" eb="130">
      <t>シュウシ</t>
    </rPh>
    <rPh sb="130" eb="132">
      <t>ヒリツ</t>
    </rPh>
    <rPh sb="132" eb="134">
      <t>ドウヨウ</t>
    </rPh>
    <rPh sb="135" eb="137">
      <t>キュウスイ</t>
    </rPh>
    <rPh sb="137" eb="139">
      <t>シュウエキ</t>
    </rPh>
    <rPh sb="139" eb="141">
      <t>イガイ</t>
    </rPh>
    <rPh sb="142" eb="144">
      <t>シュウニュウ</t>
    </rPh>
    <rPh sb="145" eb="146">
      <t>オオ</t>
    </rPh>
    <rPh sb="158" eb="160">
      <t>シタマワ</t>
    </rPh>
    <rPh sb="167" eb="169">
      <t>シセツ</t>
    </rPh>
    <rPh sb="169" eb="172">
      <t>リヨウリツ</t>
    </rPh>
    <rPh sb="174" eb="176">
      <t>ジンコウ</t>
    </rPh>
    <rPh sb="176" eb="178">
      <t>ゲンショウ</t>
    </rPh>
    <rPh sb="179" eb="180">
      <t>トモナ</t>
    </rPh>
    <rPh sb="181" eb="183">
      <t>ゲンショウ</t>
    </rPh>
    <rPh sb="183" eb="185">
      <t>ケイコウ</t>
    </rPh>
    <rPh sb="189" eb="192">
      <t>コウリツテキ</t>
    </rPh>
    <rPh sb="193" eb="195">
      <t>ウンヨウ</t>
    </rPh>
    <rPh sb="196" eb="197">
      <t>ム</t>
    </rPh>
    <rPh sb="198" eb="200">
      <t>タイサク</t>
    </rPh>
    <rPh sb="201" eb="202">
      <t>コウ</t>
    </rPh>
    <rPh sb="204" eb="206">
      <t>ヒツヨウ</t>
    </rPh>
    <rPh sb="212" eb="214">
      <t>ユウシュウ</t>
    </rPh>
    <rPh sb="214" eb="215">
      <t>リツ</t>
    </rPh>
    <rPh sb="218" eb="220">
      <t>ルイジ</t>
    </rPh>
    <rPh sb="220" eb="222">
      <t>ダンタイ</t>
    </rPh>
    <rPh sb="222" eb="224">
      <t>ヘイキン</t>
    </rPh>
    <rPh sb="226" eb="227">
      <t>タカ</t>
    </rPh>
    <rPh sb="228" eb="230">
      <t>スイジュン</t>
    </rPh>
    <rPh sb="235" eb="237">
      <t>コンゴ</t>
    </rPh>
    <rPh sb="238" eb="241">
      <t>ロウキュウカ</t>
    </rPh>
    <rPh sb="243" eb="245">
      <t>カンロ</t>
    </rPh>
    <rPh sb="246" eb="248">
      <t>コウシン</t>
    </rPh>
    <rPh sb="249" eb="252">
      <t>ケイカクテキ</t>
    </rPh>
    <rPh sb="253" eb="254">
      <t>オコナ</t>
    </rPh>
    <rPh sb="256" eb="258">
      <t>ユウシュウ</t>
    </rPh>
    <rPh sb="258" eb="259">
      <t>リツ</t>
    </rPh>
    <rPh sb="260" eb="262">
      <t>コウジョウ</t>
    </rPh>
    <rPh sb="263" eb="264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</si>
</sst>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0.79</c:v>
                </c:pt>
                <c:pt idx="2">
                  <c:v>0.74</c:v>
                </c:pt>
                <c:pt idx="3">
                  <c:v>0.22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28760"/>
        <c:axId val="101623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1.08</c:v>
                </c:pt>
                <c:pt idx="1">
                  <c:v>0.69</c:v>
                </c:pt>
                <c:pt idx="2">
                  <c:v>0.89</c:v>
                </c:pt>
                <c:pt idx="3">
                  <c:v>0.98</c:v>
                </c:pt>
                <c:pt idx="4">
                  <c:v>0.76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28760"/>
        <c:axId val="101623784"/>
      </c:lineChart>
      <c:dateAx>
        <c:axId val="225228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623784"/>
        <c:crosses val="autoZero"/>
        <c:auto val="1"/>
        <c:lblOffset val="100"/>
        <c:baseTimeUnit val="years"/>
      </c:dateAx>
      <c:valAx>
        <c:axId val="101623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5228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41.51</c:v>
                </c:pt>
                <c:pt idx="1">
                  <c:v>40.33</c:v>
                </c:pt>
                <c:pt idx="2">
                  <c:v>36.82</c:v>
                </c:pt>
                <c:pt idx="3">
                  <c:v>35.39</c:v>
                </c:pt>
                <c:pt idx="4">
                  <c:v>36.200000000000003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590560"/>
        <c:axId val="226182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59.84</c:v>
                </c:pt>
                <c:pt idx="1">
                  <c:v>60.66</c:v>
                </c:pt>
                <c:pt idx="2">
                  <c:v>60.17</c:v>
                </c:pt>
                <c:pt idx="3">
                  <c:v>58.96</c:v>
                </c:pt>
                <c:pt idx="4">
                  <c:v>58.1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90560"/>
        <c:axId val="226182008"/>
      </c:lineChart>
      <c:dateAx>
        <c:axId val="224590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182008"/>
        <c:crosses val="autoZero"/>
        <c:auto val="1"/>
        <c:lblOffset val="100"/>
        <c:baseTimeUnit val="years"/>
      </c:dateAx>
      <c:valAx>
        <c:axId val="226182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459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80.5</c:v>
                </c:pt>
                <c:pt idx="1">
                  <c:v>78.97</c:v>
                </c:pt>
                <c:pt idx="2">
                  <c:v>79.31</c:v>
                </c:pt>
                <c:pt idx="3">
                  <c:v>80.37</c:v>
                </c:pt>
                <c:pt idx="4">
                  <c:v>79.39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183184"/>
        <c:axId val="226183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77.989999999999995</c:v>
                </c:pt>
                <c:pt idx="1">
                  <c:v>77.319999999999993</c:v>
                </c:pt>
                <c:pt idx="2">
                  <c:v>76.680000000000007</c:v>
                </c:pt>
                <c:pt idx="3">
                  <c:v>76.58</c:v>
                </c:pt>
                <c:pt idx="4">
                  <c:v>76.69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83184"/>
        <c:axId val="226183576"/>
      </c:lineChart>
      <c:dateAx>
        <c:axId val="22618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183576"/>
        <c:crosses val="autoZero"/>
        <c:auto val="1"/>
        <c:lblOffset val="100"/>
        <c:baseTimeUnit val="years"/>
      </c:dateAx>
      <c:valAx>
        <c:axId val="226183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18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108.19</c:v>
                </c:pt>
                <c:pt idx="1">
                  <c:v>77.45</c:v>
                </c:pt>
                <c:pt idx="2">
                  <c:v>81.22</c:v>
                </c:pt>
                <c:pt idx="3">
                  <c:v>89.8</c:v>
                </c:pt>
                <c:pt idx="4">
                  <c:v>101.45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705216"/>
        <c:axId val="225141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73.63</c:v>
                </c:pt>
                <c:pt idx="2">
                  <c:v>75.709999999999994</c:v>
                </c:pt>
                <c:pt idx="3">
                  <c:v>75.09</c:v>
                </c:pt>
                <c:pt idx="4">
                  <c:v>75.34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05216"/>
        <c:axId val="225141704"/>
      </c:lineChart>
      <c:dateAx>
        <c:axId val="22570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141704"/>
        <c:crosses val="autoZero"/>
        <c:auto val="1"/>
        <c:lblOffset val="100"/>
        <c:baseTimeUnit val="years"/>
      </c:dateAx>
      <c:valAx>
        <c:axId val="225141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5705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743728"/>
        <c:axId val="225826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43728"/>
        <c:axId val="225826472"/>
      </c:lineChart>
      <c:dateAx>
        <c:axId val="22574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826472"/>
        <c:crosses val="autoZero"/>
        <c:auto val="1"/>
        <c:lblOffset val="100"/>
        <c:baseTimeUnit val="years"/>
      </c:dateAx>
      <c:valAx>
        <c:axId val="225826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574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899392"/>
        <c:axId val="22590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99392"/>
        <c:axId val="225900560"/>
      </c:lineChart>
      <c:dateAx>
        <c:axId val="22589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900560"/>
        <c:crosses val="autoZero"/>
        <c:auto val="1"/>
        <c:lblOffset val="100"/>
        <c:baseTimeUnit val="years"/>
      </c:dateAx>
      <c:valAx>
        <c:axId val="22590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589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592520"/>
        <c:axId val="226246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92520"/>
        <c:axId val="226246616"/>
      </c:lineChart>
      <c:dateAx>
        <c:axId val="224592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246616"/>
        <c:crosses val="autoZero"/>
        <c:auto val="1"/>
        <c:lblOffset val="100"/>
        <c:baseTimeUnit val="years"/>
      </c:dateAx>
      <c:valAx>
        <c:axId val="226246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4592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47792"/>
        <c:axId val="226248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247792"/>
        <c:axId val="226248184"/>
      </c:lineChart>
      <c:dateAx>
        <c:axId val="22624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248184"/>
        <c:crosses val="autoZero"/>
        <c:auto val="1"/>
        <c:lblOffset val="100"/>
        <c:baseTimeUnit val="years"/>
      </c:dateAx>
      <c:valAx>
        <c:axId val="226248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24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393.39</c:v>
                </c:pt>
                <c:pt idx="1">
                  <c:v>356.84</c:v>
                </c:pt>
                <c:pt idx="2">
                  <c:v>385.69</c:v>
                </c:pt>
                <c:pt idx="3">
                  <c:v>476.59</c:v>
                </c:pt>
                <c:pt idx="4">
                  <c:v>533.08000000000004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49360"/>
        <c:axId val="226249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1168.8</c:v>
                </c:pt>
                <c:pt idx="1">
                  <c:v>1158.82</c:v>
                </c:pt>
                <c:pt idx="2">
                  <c:v>1167.7</c:v>
                </c:pt>
                <c:pt idx="3">
                  <c:v>1228.58</c:v>
                </c:pt>
                <c:pt idx="4">
                  <c:v>1280.18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249360"/>
        <c:axId val="226249752"/>
      </c:lineChart>
      <c:dateAx>
        <c:axId val="22624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249752"/>
        <c:crosses val="autoZero"/>
        <c:auto val="1"/>
        <c:lblOffset val="100"/>
        <c:baseTimeUnit val="years"/>
      </c:dateAx>
      <c:valAx>
        <c:axId val="226249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24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105.77</c:v>
                </c:pt>
                <c:pt idx="1">
                  <c:v>113.04</c:v>
                </c:pt>
                <c:pt idx="2">
                  <c:v>80.72</c:v>
                </c:pt>
                <c:pt idx="3">
                  <c:v>85.93</c:v>
                </c:pt>
                <c:pt idx="4">
                  <c:v>88.34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78808"/>
        <c:axId val="22657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56.44</c:v>
                </c:pt>
                <c:pt idx="1">
                  <c:v>55.6</c:v>
                </c:pt>
                <c:pt idx="2">
                  <c:v>54.43</c:v>
                </c:pt>
                <c:pt idx="3">
                  <c:v>53.81</c:v>
                </c:pt>
                <c:pt idx="4">
                  <c:v>53.62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78808"/>
        <c:axId val="226579200"/>
      </c:lineChart>
      <c:dateAx>
        <c:axId val="226578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579200"/>
        <c:crosses val="autoZero"/>
        <c:auto val="1"/>
        <c:lblOffset val="100"/>
        <c:baseTimeUnit val="years"/>
      </c:dateAx>
      <c:valAx>
        <c:axId val="22657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578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47.32</c:v>
                </c:pt>
                <c:pt idx="1">
                  <c:v>47.7</c:v>
                </c:pt>
                <c:pt idx="2">
                  <c:v>59.28</c:v>
                </c:pt>
                <c:pt idx="3">
                  <c:v>57</c:v>
                </c:pt>
                <c:pt idx="4">
                  <c:v>56.96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592128"/>
        <c:axId val="224591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270.7</c:v>
                </c:pt>
                <c:pt idx="1">
                  <c:v>275.86</c:v>
                </c:pt>
                <c:pt idx="2">
                  <c:v>279.8</c:v>
                </c:pt>
                <c:pt idx="3">
                  <c:v>284.64999999999998</c:v>
                </c:pt>
                <c:pt idx="4">
                  <c:v>287.7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92128"/>
        <c:axId val="224591736"/>
      </c:lineChart>
      <c:dateAx>
        <c:axId val="224592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591736"/>
        <c:crosses val="autoZero"/>
        <c:auto val="1"/>
        <c:lblOffset val="100"/>
        <c:baseTimeUnit val="years"/>
      </c:dateAx>
      <c:valAx>
        <c:axId val="224591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459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1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富山県　黒部市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D2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41944</v>
      </c>
      <c r="AJ8" s="55"/>
      <c r="AK8" s="55"/>
      <c r="AL8" s="55"/>
      <c r="AM8" s="55"/>
      <c r="AN8" s="55"/>
      <c r="AO8" s="55"/>
      <c r="AP8" s="56"/>
      <c r="AQ8" s="46">
        <f>データ!R6</f>
        <v>426.31</v>
      </c>
      <c r="AR8" s="46"/>
      <c r="AS8" s="46"/>
      <c r="AT8" s="46"/>
      <c r="AU8" s="46"/>
      <c r="AV8" s="46"/>
      <c r="AW8" s="46"/>
      <c r="AX8" s="46"/>
      <c r="AY8" s="46">
        <f>データ!S6</f>
        <v>98.39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13.57</v>
      </c>
      <c r="S10" s="46"/>
      <c r="T10" s="46"/>
      <c r="U10" s="46"/>
      <c r="V10" s="46"/>
      <c r="W10" s="46"/>
      <c r="X10" s="46"/>
      <c r="Y10" s="46"/>
      <c r="Z10" s="80">
        <f>データ!P6</f>
        <v>1144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5675</v>
      </c>
      <c r="AJ10" s="80"/>
      <c r="AK10" s="80"/>
      <c r="AL10" s="80"/>
      <c r="AM10" s="80"/>
      <c r="AN10" s="80"/>
      <c r="AO10" s="80"/>
      <c r="AP10" s="80"/>
      <c r="AQ10" s="46">
        <f>データ!U6</f>
        <v>6.47</v>
      </c>
      <c r="AR10" s="46"/>
      <c r="AS10" s="46"/>
      <c r="AT10" s="46"/>
      <c r="AU10" s="46"/>
      <c r="AV10" s="46"/>
      <c r="AW10" s="46"/>
      <c r="AX10" s="46"/>
      <c r="AY10" s="46">
        <f>データ!V6</f>
        <v>877.13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106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162078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富山県　黒部市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13.57</v>
      </c>
      <c r="P6" s="32">
        <f t="shared" si="3"/>
        <v>1144</v>
      </c>
      <c r="Q6" s="32">
        <f t="shared" si="3"/>
        <v>41944</v>
      </c>
      <c r="R6" s="32">
        <f t="shared" si="3"/>
        <v>426.31</v>
      </c>
      <c r="S6" s="32">
        <f t="shared" si="3"/>
        <v>98.39</v>
      </c>
      <c r="T6" s="32">
        <f t="shared" si="3"/>
        <v>5675</v>
      </c>
      <c r="U6" s="32">
        <f t="shared" si="3"/>
        <v>6.47</v>
      </c>
      <c r="V6" s="32">
        <f t="shared" si="3"/>
        <v>877.13</v>
      </c>
      <c r="W6" s="33">
        <f>IF(W7="",NA(),W7)</f>
        <v>108.19</v>
      </c>
      <c r="X6" s="33">
        <f t="shared" ref="X6:AF6" si="4">IF(X7="",NA(),X7)</f>
        <v>77.45</v>
      </c>
      <c r="Y6" s="33">
        <f t="shared" si="4"/>
        <v>81.22</v>
      </c>
      <c r="Z6" s="33">
        <f t="shared" si="4"/>
        <v>89.8</v>
      </c>
      <c r="AA6" s="33">
        <f t="shared" si="4"/>
        <v>101.45</v>
      </c>
      <c r="AB6" s="33">
        <f t="shared" si="4"/>
        <v>75.239999999999995</v>
      </c>
      <c r="AC6" s="33">
        <f t="shared" si="4"/>
        <v>73.63</v>
      </c>
      <c r="AD6" s="33">
        <f t="shared" si="4"/>
        <v>75.709999999999994</v>
      </c>
      <c r="AE6" s="33">
        <f t="shared" si="4"/>
        <v>75.09</v>
      </c>
      <c r="AF6" s="33">
        <f t="shared" si="4"/>
        <v>75.34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393.39</v>
      </c>
      <c r="BE6" s="33">
        <f t="shared" ref="BE6:BM6" si="7">IF(BE7="",NA(),BE7)</f>
        <v>356.84</v>
      </c>
      <c r="BF6" s="33">
        <f t="shared" si="7"/>
        <v>385.69</v>
      </c>
      <c r="BG6" s="33">
        <f t="shared" si="7"/>
        <v>476.59</v>
      </c>
      <c r="BH6" s="33">
        <f t="shared" si="7"/>
        <v>533.08000000000004</v>
      </c>
      <c r="BI6" s="33">
        <f t="shared" si="7"/>
        <v>1168.8</v>
      </c>
      <c r="BJ6" s="33">
        <f t="shared" si="7"/>
        <v>1158.82</v>
      </c>
      <c r="BK6" s="33">
        <f t="shared" si="7"/>
        <v>1167.7</v>
      </c>
      <c r="BL6" s="33">
        <f t="shared" si="7"/>
        <v>1228.58</v>
      </c>
      <c r="BM6" s="33">
        <f t="shared" si="7"/>
        <v>1280.18</v>
      </c>
      <c r="BN6" s="32" t="str">
        <f>IF(BN7="","",IF(BN7="-","【-】","【"&amp;SUBSTITUTE(TEXT(BN7,"#,##0.00"),"-","△")&amp;"】"))</f>
        <v>【1,242.90】</v>
      </c>
      <c r="BO6" s="33">
        <f>IF(BO7="",NA(),BO7)</f>
        <v>105.77</v>
      </c>
      <c r="BP6" s="33">
        <f t="shared" ref="BP6:BX6" si="8">IF(BP7="",NA(),BP7)</f>
        <v>113.04</v>
      </c>
      <c r="BQ6" s="33">
        <f t="shared" si="8"/>
        <v>80.72</v>
      </c>
      <c r="BR6" s="33">
        <f t="shared" si="8"/>
        <v>85.93</v>
      </c>
      <c r="BS6" s="33">
        <f t="shared" si="8"/>
        <v>88.34</v>
      </c>
      <c r="BT6" s="33">
        <f t="shared" si="8"/>
        <v>56.44</v>
      </c>
      <c r="BU6" s="33">
        <f t="shared" si="8"/>
        <v>55.6</v>
      </c>
      <c r="BV6" s="33">
        <f t="shared" si="8"/>
        <v>54.43</v>
      </c>
      <c r="BW6" s="33">
        <f t="shared" si="8"/>
        <v>53.81</v>
      </c>
      <c r="BX6" s="33">
        <f t="shared" si="8"/>
        <v>53.62</v>
      </c>
      <c r="BY6" s="32" t="str">
        <f>IF(BY7="","",IF(BY7="-","【-】","【"&amp;SUBSTITUTE(TEXT(BY7,"#,##0.00"),"-","△")&amp;"】"))</f>
        <v>【33.35】</v>
      </c>
      <c r="BZ6" s="33">
        <f>IF(BZ7="",NA(),BZ7)</f>
        <v>47.32</v>
      </c>
      <c r="CA6" s="33">
        <f t="shared" ref="CA6:CI6" si="9">IF(CA7="",NA(),CA7)</f>
        <v>47.7</v>
      </c>
      <c r="CB6" s="33">
        <f t="shared" si="9"/>
        <v>59.28</v>
      </c>
      <c r="CC6" s="33">
        <f t="shared" si="9"/>
        <v>57</v>
      </c>
      <c r="CD6" s="33">
        <f t="shared" si="9"/>
        <v>56.96</v>
      </c>
      <c r="CE6" s="33">
        <f t="shared" si="9"/>
        <v>270.7</v>
      </c>
      <c r="CF6" s="33">
        <f t="shared" si="9"/>
        <v>275.86</v>
      </c>
      <c r="CG6" s="33">
        <f t="shared" si="9"/>
        <v>279.8</v>
      </c>
      <c r="CH6" s="33">
        <f t="shared" si="9"/>
        <v>284.64999999999998</v>
      </c>
      <c r="CI6" s="33">
        <f t="shared" si="9"/>
        <v>287.7</v>
      </c>
      <c r="CJ6" s="32" t="str">
        <f>IF(CJ7="","",IF(CJ7="-","【-】","【"&amp;SUBSTITUTE(TEXT(CJ7,"#,##0.00"),"-","△")&amp;"】"))</f>
        <v>【524.69】</v>
      </c>
      <c r="CK6" s="33">
        <f>IF(CK7="",NA(),CK7)</f>
        <v>41.51</v>
      </c>
      <c r="CL6" s="33">
        <f t="shared" ref="CL6:CT6" si="10">IF(CL7="",NA(),CL7)</f>
        <v>40.33</v>
      </c>
      <c r="CM6" s="33">
        <f t="shared" si="10"/>
        <v>36.82</v>
      </c>
      <c r="CN6" s="33">
        <f t="shared" si="10"/>
        <v>35.39</v>
      </c>
      <c r="CO6" s="33">
        <f t="shared" si="10"/>
        <v>36.200000000000003</v>
      </c>
      <c r="CP6" s="33">
        <f t="shared" si="10"/>
        <v>59.84</v>
      </c>
      <c r="CQ6" s="33">
        <f t="shared" si="10"/>
        <v>60.66</v>
      </c>
      <c r="CR6" s="33">
        <f t="shared" si="10"/>
        <v>60.17</v>
      </c>
      <c r="CS6" s="33">
        <f t="shared" si="10"/>
        <v>58.96</v>
      </c>
      <c r="CT6" s="33">
        <f t="shared" si="10"/>
        <v>58.1</v>
      </c>
      <c r="CU6" s="32" t="str">
        <f>IF(CU7="","",IF(CU7="-","【-】","【"&amp;SUBSTITUTE(TEXT(CU7,"#,##0.00"),"-","△")&amp;"】"))</f>
        <v>【57.58】</v>
      </c>
      <c r="CV6" s="33">
        <f>IF(CV7="",NA(),CV7)</f>
        <v>80.5</v>
      </c>
      <c r="CW6" s="33">
        <f t="shared" ref="CW6:DE6" si="11">IF(CW7="",NA(),CW7)</f>
        <v>78.97</v>
      </c>
      <c r="CX6" s="33">
        <f t="shared" si="11"/>
        <v>79.31</v>
      </c>
      <c r="CY6" s="33">
        <f t="shared" si="11"/>
        <v>80.37</v>
      </c>
      <c r="CZ6" s="33">
        <f t="shared" si="11"/>
        <v>79.39</v>
      </c>
      <c r="DA6" s="33">
        <f t="shared" si="11"/>
        <v>77.989999999999995</v>
      </c>
      <c r="DB6" s="33">
        <f t="shared" si="11"/>
        <v>77.319999999999993</v>
      </c>
      <c r="DC6" s="33">
        <f t="shared" si="11"/>
        <v>76.680000000000007</v>
      </c>
      <c r="DD6" s="33">
        <f t="shared" si="11"/>
        <v>76.58</v>
      </c>
      <c r="DE6" s="33">
        <f t="shared" si="11"/>
        <v>76.69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0.5</v>
      </c>
      <c r="ED6" s="33">
        <f t="shared" ref="ED6:EL6" si="14">IF(ED7="",NA(),ED7)</f>
        <v>0.79</v>
      </c>
      <c r="EE6" s="33">
        <f t="shared" si="14"/>
        <v>0.74</v>
      </c>
      <c r="EF6" s="33">
        <f t="shared" si="14"/>
        <v>0.22</v>
      </c>
      <c r="EG6" s="32">
        <f t="shared" si="14"/>
        <v>0</v>
      </c>
      <c r="EH6" s="33">
        <f t="shared" si="14"/>
        <v>1.08</v>
      </c>
      <c r="EI6" s="33">
        <f t="shared" si="14"/>
        <v>0.69</v>
      </c>
      <c r="EJ6" s="33">
        <f t="shared" si="14"/>
        <v>0.89</v>
      </c>
      <c r="EK6" s="33">
        <f t="shared" si="14"/>
        <v>0.98</v>
      </c>
      <c r="EL6" s="33">
        <f t="shared" si="14"/>
        <v>0.76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162078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13.57</v>
      </c>
      <c r="P7" s="36">
        <v>1144</v>
      </c>
      <c r="Q7" s="36">
        <v>41944</v>
      </c>
      <c r="R7" s="36">
        <v>426.31</v>
      </c>
      <c r="S7" s="36">
        <v>98.39</v>
      </c>
      <c r="T7" s="36">
        <v>5675</v>
      </c>
      <c r="U7" s="36">
        <v>6.47</v>
      </c>
      <c r="V7" s="36">
        <v>877.13</v>
      </c>
      <c r="W7" s="36">
        <v>108.19</v>
      </c>
      <c r="X7" s="36">
        <v>77.45</v>
      </c>
      <c r="Y7" s="36">
        <v>81.22</v>
      </c>
      <c r="Z7" s="36">
        <v>89.8</v>
      </c>
      <c r="AA7" s="36">
        <v>101.45</v>
      </c>
      <c r="AB7" s="36">
        <v>75.239999999999995</v>
      </c>
      <c r="AC7" s="36">
        <v>73.63</v>
      </c>
      <c r="AD7" s="36">
        <v>75.709999999999994</v>
      </c>
      <c r="AE7" s="36">
        <v>75.09</v>
      </c>
      <c r="AF7" s="36">
        <v>75.34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393.39</v>
      </c>
      <c r="BE7" s="36">
        <v>356.84</v>
      </c>
      <c r="BF7" s="36">
        <v>385.69</v>
      </c>
      <c r="BG7" s="36">
        <v>476.59</v>
      </c>
      <c r="BH7" s="36">
        <v>533.08000000000004</v>
      </c>
      <c r="BI7" s="36">
        <v>1168.8</v>
      </c>
      <c r="BJ7" s="36">
        <v>1158.82</v>
      </c>
      <c r="BK7" s="36">
        <v>1167.7</v>
      </c>
      <c r="BL7" s="36">
        <v>1228.58</v>
      </c>
      <c r="BM7" s="36">
        <v>1280.18</v>
      </c>
      <c r="BN7" s="36">
        <v>1242.9000000000001</v>
      </c>
      <c r="BO7" s="36">
        <v>105.77</v>
      </c>
      <c r="BP7" s="36">
        <v>113.04</v>
      </c>
      <c r="BQ7" s="36">
        <v>80.72</v>
      </c>
      <c r="BR7" s="36">
        <v>85.93</v>
      </c>
      <c r="BS7" s="36">
        <v>88.34</v>
      </c>
      <c r="BT7" s="36">
        <v>56.44</v>
      </c>
      <c r="BU7" s="36">
        <v>55.6</v>
      </c>
      <c r="BV7" s="36">
        <v>54.43</v>
      </c>
      <c r="BW7" s="36">
        <v>53.81</v>
      </c>
      <c r="BX7" s="36">
        <v>53.62</v>
      </c>
      <c r="BY7" s="36">
        <v>33.35</v>
      </c>
      <c r="BZ7" s="36">
        <v>47.32</v>
      </c>
      <c r="CA7" s="36">
        <v>47.7</v>
      </c>
      <c r="CB7" s="36">
        <v>59.28</v>
      </c>
      <c r="CC7" s="36">
        <v>57</v>
      </c>
      <c r="CD7" s="36">
        <v>56.96</v>
      </c>
      <c r="CE7" s="36">
        <v>270.7</v>
      </c>
      <c r="CF7" s="36">
        <v>275.86</v>
      </c>
      <c r="CG7" s="36">
        <v>279.8</v>
      </c>
      <c r="CH7" s="36">
        <v>284.64999999999998</v>
      </c>
      <c r="CI7" s="36">
        <v>287.7</v>
      </c>
      <c r="CJ7" s="36">
        <v>524.69000000000005</v>
      </c>
      <c r="CK7" s="36">
        <v>41.51</v>
      </c>
      <c r="CL7" s="36">
        <v>40.33</v>
      </c>
      <c r="CM7" s="36">
        <v>36.82</v>
      </c>
      <c r="CN7" s="36">
        <v>35.39</v>
      </c>
      <c r="CO7" s="36">
        <v>36.200000000000003</v>
      </c>
      <c r="CP7" s="36">
        <v>59.84</v>
      </c>
      <c r="CQ7" s="36">
        <v>60.66</v>
      </c>
      <c r="CR7" s="36">
        <v>60.17</v>
      </c>
      <c r="CS7" s="36">
        <v>58.96</v>
      </c>
      <c r="CT7" s="36">
        <v>58.1</v>
      </c>
      <c r="CU7" s="36">
        <v>57.58</v>
      </c>
      <c r="CV7" s="36">
        <v>80.5</v>
      </c>
      <c r="CW7" s="36">
        <v>78.97</v>
      </c>
      <c r="CX7" s="36">
        <v>79.31</v>
      </c>
      <c r="CY7" s="36">
        <v>80.37</v>
      </c>
      <c r="CZ7" s="36">
        <v>79.39</v>
      </c>
      <c r="DA7" s="36">
        <v>77.989999999999995</v>
      </c>
      <c r="DB7" s="36">
        <v>77.319999999999993</v>
      </c>
      <c r="DC7" s="36">
        <v>76.680000000000007</v>
      </c>
      <c r="DD7" s="36">
        <v>76.58</v>
      </c>
      <c r="DE7" s="36">
        <v>76.69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0.5</v>
      </c>
      <c r="ED7" s="36">
        <v>0.79</v>
      </c>
      <c r="EE7" s="36">
        <v>0.74</v>
      </c>
      <c r="EF7" s="36">
        <v>0.22</v>
      </c>
      <c r="EG7" s="36">
        <v>0</v>
      </c>
      <c r="EH7" s="36">
        <v>1.08</v>
      </c>
      <c r="EI7" s="36">
        <v>0.69</v>
      </c>
      <c r="EJ7" s="36">
        <v>0.89</v>
      </c>
      <c r="EK7" s="36">
        <v>0.98</v>
      </c>
      <c r="EL7" s="36">
        <v>0.76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徳永 賢二</cp:lastModifiedBy>
  <dcterms:created xsi:type="dcterms:W3CDTF">2016-12-02T02:17:25Z</dcterms:created>
  <dcterms:modified xsi:type="dcterms:W3CDTF">2017-02-07T02:44:26Z</dcterms:modified>
  <cp:category/>
</cp:coreProperties>
</file>