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1270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P6" i="5"/>
  <c r="O6" i="5"/>
  <c r="P10" i="4" s="1"/>
  <c r="N6" i="5"/>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W8" i="4"/>
  <c r="B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<sst xmlns="http://schemas.openxmlformats.org/spreadsheetml/2006/main" count="232" uniqueCount="111">
  <si>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</si>
  <si>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</si>
  <si>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</si>
  <si>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</si>
  <si>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</si>
  <si>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</si>
  <si>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</si>
  <si>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</si>
  <si>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</si>
  <si>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</si>
  <si>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</si>
  <si>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</si>
  <si>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</si>
  <si>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</si>
  <si>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</si>
  <si>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</si>
  <si>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</si>
  <si>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</si>
  <si>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</si>
  <si>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</si>
  <si>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</si>
  <si>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</si>
  <si>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</si>
  <si>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</si>
  <si>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</si>
  <si>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</si>
  <si>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</si>
  <si>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</si>
  <si>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</si>
  <si>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</si>
  <si>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</si>
  <si>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</si>
  <si>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</si>
  <si>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</si>
  <si>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</si>
  <si>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</si>
  <si>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</si>
  <si>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</si>
  <si>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</si>
  <si>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</si>
  <si>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</si>
  <si>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</si>
  <si>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</si>
  <si>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</si>
  <si>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</si>
  <si>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</si>
  <si>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</si>
  <si>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</si>
  <si>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</si>
  <si>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</si>
  <si>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</si>
  <si>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</si>
  <si>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</si>
  <si>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</si>
  <si>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</si>
  <si>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</si>
  <si>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</si>
  <si>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</si>
  <si>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</si>
  <si>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</si>
  <si>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</si>
  <si>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</si>
  <si>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</si>
  <si>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</si>
  <si>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</si>
  <si>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</si>
  <si>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</si>
  <si>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</si>
  <si>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</si>
  <si>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</si>
  <si>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</si>
  <si>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</si>
  <si>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</si>
  <si>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</si>
  <si>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</si>
  <si>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</si>
  <si>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</si>
  <si>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</si>
  <si>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</si>
  <si>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</si>
  <si>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</si>
  <si>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</si>
  <si>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</si>
  <si>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</si>
  <si>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</si>
  <si>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</si>
  <si>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</si>
  <si>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</si>
  <si>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</si>
  <si>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</si>
  <si>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</si>
  <si>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</si>
  <si>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</si>
  <si>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</si>
  <si>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</si>
  <si>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</si>
  <si>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砺波市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</si>
  <si>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</si>
  <si>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</si>
  <si>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</si>
  <si>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</si>
  <si>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</si>
  <si>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</si>
  <si>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</si>
  <si>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</si>
  <si>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</si>
  <si>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</si>
  <si>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</si>
  <si>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供用開始が平成９年度であり、法定耐用年数に達するまでまだ期間があるため、当面大規模な施設更新は予定していない。</t>
    <rPh sb="1" eb="3">
      <t>キョウヨウ</t>
    </rPh>
    <rPh sb="3" eb="5">
      <t>カイシ</t>
    </rPh>
    <rPh sb="6" eb="8">
      <t>ヘイセイ</t>
    </rPh>
    <rPh sb="9" eb="11">
      <t>ネンド</t>
    </rPh>
    <rPh sb="15" eb="17">
      <t>ホウテイ</t>
    </rPh>
    <rPh sb="17" eb="21">
      <t>タイヨウネンスウ</t>
    </rPh>
    <rPh sb="22" eb="23">
      <t>タッ</t>
    </rPh>
    <rPh sb="29" eb="31">
      <t>キカン</t>
    </rPh>
    <rPh sb="37" eb="39">
      <t>トウメン</t>
    </rPh>
    <rPh sb="39" eb="42">
      <t>ダイキボ</t>
    </rPh>
    <rPh sb="43" eb="45">
      <t>シセツ</t>
    </rPh>
    <rPh sb="45" eb="47">
      <t>コウシン</t>
    </rPh>
    <rPh sb="48" eb="50">
      <t>ヨテイ</t>
    </rPh>
    <phoneticPr fontId="4"/>
  </si>
  <si>
    <t>　事業を実施している区域は山間部であることから、集合処理による下水道整備が不効率であり、一方で公共の福祉の観点から下水道整備は必要であるという判断から、合併処理浄化槽による整備を実施した経緯がある。従って、経営環境は基本的に厳しい状況にあるが、今後も事業の効率的な実施に努めていきたいと考えている。</t>
    <rPh sb="1" eb="3">
      <t>ジギョウ</t>
    </rPh>
    <rPh sb="4" eb="6">
      <t>ジッシ</t>
    </rPh>
    <rPh sb="10" eb="12">
      <t>クイキ</t>
    </rPh>
    <rPh sb="13" eb="16">
      <t>サンカンブ</t>
    </rPh>
    <rPh sb="24" eb="26">
      <t>シュウゴウ</t>
    </rPh>
    <rPh sb="26" eb="28">
      <t>ショリ</t>
    </rPh>
    <rPh sb="31" eb="34">
      <t>ゲスイドウ</t>
    </rPh>
    <rPh sb="34" eb="36">
      <t>セイビ</t>
    </rPh>
    <rPh sb="37" eb="40">
      <t>フコウリツ</t>
    </rPh>
    <rPh sb="44" eb="46">
      <t>イッポウ</t>
    </rPh>
    <rPh sb="47" eb="49">
      <t>コウキョウ</t>
    </rPh>
    <rPh sb="50" eb="52">
      <t>フクシ</t>
    </rPh>
    <rPh sb="53" eb="55">
      <t>カンテン</t>
    </rPh>
    <rPh sb="57" eb="60">
      <t>ゲスイドウ</t>
    </rPh>
    <rPh sb="60" eb="62">
      <t>セイビ</t>
    </rPh>
    <rPh sb="63" eb="65">
      <t>ヒツヨウ</t>
    </rPh>
    <rPh sb="71" eb="73">
      <t>ハンダン</t>
    </rPh>
    <rPh sb="86" eb="88">
      <t>セイビ</t>
    </rPh>
    <rPh sb="89" eb="91">
      <t>ジッシ</t>
    </rPh>
    <rPh sb="93" eb="95">
      <t>ケイイ</t>
    </rPh>
    <rPh sb="99" eb="100">
      <t>シタガ</t>
    </rPh>
    <rPh sb="103" eb="105">
      <t>ケイエイ</t>
    </rPh>
    <rPh sb="105" eb="107">
      <t>カンキョウ</t>
    </rPh>
    <rPh sb="108" eb="111">
      <t>キホンテキ</t>
    </rPh>
    <rPh sb="112" eb="113">
      <t>キビ</t>
    </rPh>
    <rPh sb="115" eb="117">
      <t>ジョウキョウ</t>
    </rPh>
    <rPh sb="122" eb="124">
      <t>コンゴ</t>
    </rPh>
    <rPh sb="125" eb="127">
      <t>ジギョウ</t>
    </rPh>
    <rPh sb="128" eb="131">
      <t>コウリツテキ</t>
    </rPh>
    <rPh sb="132" eb="134">
      <t>ジッシ</t>
    </rPh>
    <rPh sb="135" eb="136">
      <t>ツト</t>
    </rPh>
    <rPh sb="143" eb="144">
      <t>カンガ</t>
    </rPh>
    <phoneticPr fontId="4"/>
  </si>
  <si>
    <t>①収益的収支比率　使用者が減少していることから数値は悪化傾向にある。しかし、もともとの使用者が少ないことから１～２名の減少でも数値が大きく変動することに留意が必要である。　　　　　　　　　　　　　　④企業債残高事業規模比率　平成２５年度に一部の企業債の償還が終了したことから、類似団体と比較して低い数値となっている。　　　　　　　　　　　　　　　　　　　　⑤経費回収比率、⑥汚水処理原価、の２つの指標については類似団体と比較すると良い数値となっているが、事業債償還金の大半は一般会計からの繰入金で補っている現状となっている。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整備を実施した全ての世帯が接続している。</t>
    <rPh sb="112" eb="114">
      <t>ヘイセイ</t>
    </rPh>
    <rPh sb="116" eb="118">
      <t>ネンド</t>
    </rPh>
    <rPh sb="119" eb="121">
      <t>イチブ</t>
    </rPh>
    <rPh sb="122" eb="124">
      <t>キギョウ</t>
    </rPh>
    <rPh sb="124" eb="125">
      <t>サイ</t>
    </rPh>
    <rPh sb="126" eb="128">
      <t>ショウカン</t>
    </rPh>
    <rPh sb="129" eb="131">
      <t>シュウリョウ</t>
    </rPh>
    <rPh sb="138" eb="140">
      <t>ルイジ</t>
    </rPh>
    <rPh sb="140" eb="142">
      <t>ダンタイ</t>
    </rPh>
    <rPh sb="143" eb="145">
      <t>ヒカク</t>
    </rPh>
    <rPh sb="147" eb="148">
      <t>ヒク</t>
    </rPh>
    <rPh sb="149" eb="151">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</si>
</sst>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3599104"/>
        <c:axId val="1036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3599104"/>
        <c:axId val="103601280"/>
      </c:lineChart>
      <c:dateAx>
        <c:axId val="103599104"/>
        <c:scaling>
          <c:orientation val="minMax"/>
        </c:scaling>
        <c:delete val="1"/>
        <c:axPos val="b"/>
        <c:numFmt formatCode="ge" sourceLinked="1"/>
        <c:majorTickMark val="none"/>
        <c:minorTickMark val="none"/>
        <c:tickLblPos val="none"/>
        <c:crossAx val="103601280"/>
        <c:crosses val="autoZero"/>
        <c:auto val="1"/>
        <c:lblOffset val="100"/>
        <c:baseTimeUnit val="years"/>
      </c:dateAx>
      <c:valAx>
        <c:axId val="1036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9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c:v>
                </c:pt>
                <c:pt idx="1">
                  <c:v>20</c:v>
                </c:pt>
                <c:pt idx="2">
                  <c:v>20</c:v>
                </c:pt>
                <c:pt idx="3">
                  <c:v>13.33</c:v>
                </c:pt>
                <c:pt idx="4">
                  <c:v>13.33</c:v>
                </c:pt>
              </c:numCache>
            </c:numRef>
          </c:val>
        </c:ser>
        <c:dLbls>
          <c:showLegendKey val="0"/>
          <c:showVal val="0"/>
          <c:showCatName val="0"/>
          <c:showSerName val="0"/>
          <c:showPercent val="0"/>
          <c:showBubbleSize val="0"/>
        </c:dLbls>
        <c:gapWidth val="150"/>
        <c:axId val="113958272"/>
        <c:axId val="11554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55.42</c:v>
                </c:pt>
                <c:pt idx="1">
                  <c:v>58.58</c:v>
                </c:pt>
                <c:pt idx="2">
                  <c:v>48.69</c:v>
                </c:pt>
                <c:pt idx="3">
                  <c:v>52.52</c:v>
                </c:pt>
                <c:pt idx="4">
                  <c:v>54.14</c:v>
                </c:pt>
              </c:numCache>
            </c:numRef>
          </c:val>
          <c:smooth val="0"/>
        </c:ser>
        <c:dLbls>
          <c:showLegendKey val="0"/>
          <c:showVal val="0"/>
          <c:showCatName val="0"/>
          <c:showSerName val="0"/>
          <c:showPercent val="0"/>
          <c:showBubbleSize val="0"/>
        </c:dLbls>
        <c:marker val="1"/>
        <c:smooth val="0"/>
        <c:axId val="113958272"/>
        <c:axId val="115549696"/>
      </c:lineChart>
      <c:dateAx>
        <c:axId val="113958272"/>
        <c:scaling>
          <c:orientation val="minMax"/>
        </c:scaling>
        <c:delete val="1"/>
        <c:axPos val="b"/>
        <c:numFmt formatCode="ge" sourceLinked="1"/>
        <c:majorTickMark val="none"/>
        <c:minorTickMark val="none"/>
        <c:tickLblPos val="none"/>
        <c:crossAx val="115549696"/>
        <c:crosses val="autoZero"/>
        <c:auto val="1"/>
        <c:lblOffset val="100"/>
        <c:baseTimeUnit val="years"/>
      </c:dateAx>
      <c:valAx>
        <c:axId val="11554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5559424"/>
        <c:axId val="11559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74.290000000000006</c:v>
                </c:pt>
                <c:pt idx="1">
                  <c:v>72.31</c:v>
                </c:pt>
                <c:pt idx="2">
                  <c:v>87.42</c:v>
                </c:pt>
                <c:pt idx="3">
                  <c:v>84.94</c:v>
                </c:pt>
                <c:pt idx="4">
                  <c:v>84.69</c:v>
                </c:pt>
              </c:numCache>
            </c:numRef>
          </c:val>
          <c:smooth val="0"/>
        </c:ser>
        <c:dLbls>
          <c:showLegendKey val="0"/>
          <c:showVal val="0"/>
          <c:showCatName val="0"/>
          <c:showSerName val="0"/>
          <c:showPercent val="0"/>
          <c:showBubbleSize val="0"/>
        </c:dLbls>
        <c:marker val="1"/>
        <c:smooth val="0"/>
        <c:axId val="115559424"/>
        <c:axId val="115590272"/>
      </c:lineChart>
      <c:dateAx>
        <c:axId val="115559424"/>
        <c:scaling>
          <c:orientation val="minMax"/>
        </c:scaling>
        <c:delete val="1"/>
        <c:axPos val="b"/>
        <c:numFmt formatCode="ge" sourceLinked="1"/>
        <c:majorTickMark val="none"/>
        <c:minorTickMark val="none"/>
        <c:tickLblPos val="none"/>
        <c:crossAx val="115590272"/>
        <c:crosses val="autoZero"/>
        <c:auto val="1"/>
        <c:lblOffset val="100"/>
        <c:baseTimeUnit val="years"/>
      </c:dateAx>
      <c:valAx>
        <c:axId val="1155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79.260000000000005</c:v>
                </c:pt>
                <c:pt idx="1">
                  <c:v>77.819999999999993</c:v>
                </c:pt>
                <c:pt idx="2">
                  <c:v>77.459999999999994</c:v>
                </c:pt>
                <c:pt idx="3">
                  <c:v>76.569999999999993</c:v>
                </c:pt>
                <c:pt idx="4">
                  <c:v>76.150000000000006</c:v>
                </c:pt>
              </c:numCache>
            </c:numRef>
          </c:val>
        </c:ser>
        <c:dLbls>
          <c:showLegendKey val="0"/>
          <c:showVal val="0"/>
          <c:showCatName val="0"/>
          <c:showSerName val="0"/>
          <c:showPercent val="0"/>
          <c:showBubbleSize val="0"/>
        </c:dLbls>
        <c:gapWidth val="150"/>
        <c:axId val="103635584"/>
        <c:axId val="1036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35584"/>
        <c:axId val="103650048"/>
      </c:lineChart>
      <c:dateAx>
        <c:axId val="103635584"/>
        <c:scaling>
          <c:orientation val="minMax"/>
        </c:scaling>
        <c:delete val="1"/>
        <c:axPos val="b"/>
        <c:numFmt formatCode="ge" sourceLinked="1"/>
        <c:majorTickMark val="none"/>
        <c:minorTickMark val="none"/>
        <c:tickLblPos val="none"/>
        <c:crossAx val="103650048"/>
        <c:crosses val="autoZero"/>
        <c:auto val="1"/>
        <c:lblOffset val="100"/>
        <c:baseTimeUnit val="years"/>
      </c:dateAx>
      <c:valAx>
        <c:axId val="1036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67968"/>
        <c:axId val="1055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67968"/>
        <c:axId val="105595264"/>
      </c:lineChart>
      <c:dateAx>
        <c:axId val="103667968"/>
        <c:scaling>
          <c:orientation val="minMax"/>
        </c:scaling>
        <c:delete val="1"/>
        <c:axPos val="b"/>
        <c:numFmt formatCode="ge" sourceLinked="1"/>
        <c:majorTickMark val="none"/>
        <c:minorTickMark val="none"/>
        <c:tickLblPos val="none"/>
        <c:crossAx val="105595264"/>
        <c:crosses val="autoZero"/>
        <c:auto val="1"/>
        <c:lblOffset val="100"/>
        <c:baseTimeUnit val="years"/>
      </c:dateAx>
      <c:valAx>
        <c:axId val="1055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6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617280"/>
        <c:axId val="105627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617280"/>
        <c:axId val="105627648"/>
      </c:lineChart>
      <c:dateAx>
        <c:axId val="105617280"/>
        <c:scaling>
          <c:orientation val="minMax"/>
        </c:scaling>
        <c:delete val="1"/>
        <c:axPos val="b"/>
        <c:numFmt formatCode="ge" sourceLinked="1"/>
        <c:majorTickMark val="none"/>
        <c:minorTickMark val="none"/>
        <c:tickLblPos val="none"/>
        <c:crossAx val="105627648"/>
        <c:crosses val="autoZero"/>
        <c:auto val="1"/>
        <c:lblOffset val="100"/>
        <c:baseTimeUnit val="years"/>
      </c:dateAx>
      <c:valAx>
        <c:axId val="10562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467392"/>
        <c:axId val="1134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467392"/>
        <c:axId val="113469312"/>
      </c:lineChart>
      <c:dateAx>
        <c:axId val="113467392"/>
        <c:scaling>
          <c:orientation val="minMax"/>
        </c:scaling>
        <c:delete val="1"/>
        <c:axPos val="b"/>
        <c:numFmt formatCode="ge" sourceLinked="1"/>
        <c:majorTickMark val="none"/>
        <c:minorTickMark val="none"/>
        <c:tickLblPos val="none"/>
        <c:crossAx val="113469312"/>
        <c:crosses val="autoZero"/>
        <c:auto val="1"/>
        <c:lblOffset val="100"/>
        <c:baseTimeUnit val="years"/>
      </c:dateAx>
      <c:valAx>
        <c:axId val="1134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4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3502080"/>
        <c:axId val="11351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502080"/>
        <c:axId val="113512448"/>
      </c:lineChart>
      <c:dateAx>
        <c:axId val="113502080"/>
        <c:scaling>
          <c:orientation val="minMax"/>
        </c:scaling>
        <c:delete val="1"/>
        <c:axPos val="b"/>
        <c:numFmt formatCode="ge" sourceLinked="1"/>
        <c:majorTickMark val="none"/>
        <c:minorTickMark val="none"/>
        <c:tickLblPos val="none"/>
        <c:crossAx val="113512448"/>
        <c:crosses val="autoZero"/>
        <c:auto val="1"/>
        <c:lblOffset val="100"/>
        <c:baseTimeUnit val="years"/>
      </c:dateAx>
      <c:valAx>
        <c:axId val="11351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0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1143.9000000000001</c:v>
                </c:pt>
                <c:pt idx="1">
                  <c:v>1369.94</c:v>
                </c:pt>
                <c:pt idx="2">
                  <c:v>1343.2</c:v>
                </c:pt>
                <c:pt idx="3">
                  <c:v>152.32</c:v>
                </c:pt>
                <c:pt idx="4">
                  <c:v>142.11000000000001</c:v>
                </c:pt>
              </c:numCache>
            </c:numRef>
          </c:val>
        </c:ser>
        <c:dLbls>
          <c:showLegendKey val="0"/>
          <c:showVal val="0"/>
          <c:showCatName val="0"/>
          <c:showSerName val="0"/>
          <c:showPercent val="0"/>
          <c:showBubbleSize val="0"/>
        </c:dLbls>
        <c:gapWidth val="150"/>
        <c:axId val="113554560"/>
        <c:axId val="11355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844.96</c:v>
                </c:pt>
                <c:pt idx="1">
                  <c:v>862.78</c:v>
                </c:pt>
                <c:pt idx="2">
                  <c:v>799.41</c:v>
                </c:pt>
                <c:pt idx="3">
                  <c:v>701.33</c:v>
                </c:pt>
                <c:pt idx="4">
                  <c:v>663.76</c:v>
                </c:pt>
              </c:numCache>
            </c:numRef>
          </c:val>
          <c:smooth val="0"/>
        </c:ser>
        <c:dLbls>
          <c:showLegendKey val="0"/>
          <c:showVal val="0"/>
          <c:showCatName val="0"/>
          <c:showSerName val="0"/>
          <c:showPercent val="0"/>
          <c:showBubbleSize val="0"/>
        </c:dLbls>
        <c:marker val="1"/>
        <c:smooth val="0"/>
        <c:axId val="113554560"/>
        <c:axId val="113556480"/>
      </c:lineChart>
      <c:dateAx>
        <c:axId val="113554560"/>
        <c:scaling>
          <c:orientation val="minMax"/>
        </c:scaling>
        <c:delete val="1"/>
        <c:axPos val="b"/>
        <c:numFmt formatCode="ge" sourceLinked="1"/>
        <c:majorTickMark val="none"/>
        <c:minorTickMark val="none"/>
        <c:tickLblPos val="none"/>
        <c:crossAx val="113556480"/>
        <c:crosses val="autoZero"/>
        <c:auto val="1"/>
        <c:lblOffset val="100"/>
        <c:baseTimeUnit val="years"/>
      </c:dateAx>
      <c:valAx>
        <c:axId val="11355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13906432"/>
        <c:axId val="11390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51.86</c:v>
                </c:pt>
                <c:pt idx="1">
                  <c:v>54.55</c:v>
                </c:pt>
                <c:pt idx="2">
                  <c:v>51.57</c:v>
                </c:pt>
                <c:pt idx="3">
                  <c:v>53.48</c:v>
                </c:pt>
                <c:pt idx="4">
                  <c:v>53.76</c:v>
                </c:pt>
              </c:numCache>
            </c:numRef>
          </c:val>
          <c:smooth val="0"/>
        </c:ser>
        <c:dLbls>
          <c:showLegendKey val="0"/>
          <c:showVal val="0"/>
          <c:showCatName val="0"/>
          <c:showSerName val="0"/>
          <c:showPercent val="0"/>
          <c:showBubbleSize val="0"/>
        </c:dLbls>
        <c:marker val="1"/>
        <c:smooth val="0"/>
        <c:axId val="113906432"/>
        <c:axId val="113908352"/>
      </c:lineChart>
      <c:dateAx>
        <c:axId val="113906432"/>
        <c:scaling>
          <c:orientation val="minMax"/>
        </c:scaling>
        <c:delete val="1"/>
        <c:axPos val="b"/>
        <c:numFmt formatCode="ge" sourceLinked="1"/>
        <c:majorTickMark val="none"/>
        <c:minorTickMark val="none"/>
        <c:tickLblPos val="none"/>
        <c:crossAx val="113908352"/>
        <c:crosses val="autoZero"/>
        <c:auto val="1"/>
        <c:lblOffset val="100"/>
        <c:baseTimeUnit val="years"/>
      </c:dateAx>
      <c:valAx>
        <c:axId val="11390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155.6</c:v>
                </c:pt>
                <c:pt idx="1">
                  <c:v>157.13</c:v>
                </c:pt>
                <c:pt idx="2">
                  <c:v>159.28</c:v>
                </c:pt>
                <c:pt idx="3">
                  <c:v>167.78</c:v>
                </c:pt>
                <c:pt idx="4">
                  <c:v>165.4</c:v>
                </c:pt>
              </c:numCache>
            </c:numRef>
          </c:val>
        </c:ser>
        <c:dLbls>
          <c:showLegendKey val="0"/>
          <c:showVal val="0"/>
          <c:showCatName val="0"/>
          <c:showSerName val="0"/>
          <c:showPercent val="0"/>
          <c:showBubbleSize val="0"/>
        </c:dLbls>
        <c:gapWidth val="150"/>
        <c:axId val="113942528"/>
        <c:axId val="113944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297.51</c:v>
                </c:pt>
                <c:pt idx="1">
                  <c:v>275.64999999999998</c:v>
                </c:pt>
                <c:pt idx="2">
                  <c:v>282.5</c:v>
                </c:pt>
                <c:pt idx="3">
                  <c:v>277.29000000000002</c:v>
                </c:pt>
                <c:pt idx="4">
                  <c:v>275.25</c:v>
                </c:pt>
              </c:numCache>
            </c:numRef>
          </c:val>
          <c:smooth val="0"/>
        </c:ser>
        <c:dLbls>
          <c:showLegendKey val="0"/>
          <c:showVal val="0"/>
          <c:showCatName val="0"/>
          <c:showSerName val="0"/>
          <c:showPercent val="0"/>
          <c:showBubbleSize val="0"/>
        </c:dLbls>
        <c:marker val="1"/>
        <c:smooth val="0"/>
        <c:axId val="113942528"/>
        <c:axId val="113944448"/>
      </c:lineChart>
      <c:dateAx>
        <c:axId val="113942528"/>
        <c:scaling>
          <c:orientation val="minMax"/>
        </c:scaling>
        <c:delete val="1"/>
        <c:axPos val="b"/>
        <c:numFmt formatCode="ge" sourceLinked="1"/>
        <c:majorTickMark val="none"/>
        <c:minorTickMark val="none"/>
        <c:tickLblPos val="none"/>
        <c:crossAx val="113944448"/>
        <c:crosses val="autoZero"/>
        <c:auto val="1"/>
        <c:lblOffset val="100"/>
        <c:baseTimeUnit val="years"/>
      </c:dateAx>
      <c:valAx>
        <c:axId val="113944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4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【623.71】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【51.98】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【295.51】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U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砺波市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49321</v>
      </c>
      <c r="AM8" s="47"/>
      <c r="AN8" s="47"/>
      <c r="AO8" s="47"/>
      <c r="AP8" s="47"/>
      <c r="AQ8" s="47"/>
      <c r="AR8" s="47"/>
      <c r="AS8" s="47"/>
      <c r="AT8" s="43">
        <f>データ!S6</f>
        <v>127.03</v>
      </c>
      <c r="AU8" s="43"/>
      <c r="AV8" s="43"/>
      <c r="AW8" s="43"/>
      <c r="AX8" s="43"/>
      <c r="AY8" s="43"/>
      <c r="AZ8" s="43"/>
      <c r="BA8" s="43"/>
      <c r="BB8" s="43">
        <f>データ!T6</f>
        <v>388.26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0.02</v>
      </c>
      <c r="Q10" s="43"/>
      <c r="R10" s="43"/>
      <c r="S10" s="43"/>
      <c r="T10" s="43"/>
      <c r="U10" s="43"/>
      <c r="V10" s="43"/>
      <c r="W10" s="43">
        <f>データ!P6</f>
        <v>100</v>
      </c>
      <c r="X10" s="43"/>
      <c r="Y10" s="43"/>
      <c r="Z10" s="43"/>
      <c r="AA10" s="43"/>
      <c r="AB10" s="43"/>
      <c r="AC10" s="43"/>
      <c r="AD10" s="47">
        <f>データ!Q6</f>
        <v>3240</v>
      </c>
      <c r="AE10" s="47"/>
      <c r="AF10" s="47"/>
      <c r="AG10" s="47"/>
      <c r="AH10" s="47"/>
      <c r="AI10" s="47"/>
      <c r="AJ10" s="47"/>
      <c r="AK10" s="2"/>
      <c r="AL10" s="47">
        <f>データ!U6</f>
        <v>9</v>
      </c>
      <c r="AM10" s="47"/>
      <c r="AN10" s="47"/>
      <c r="AO10" s="47"/>
      <c r="AP10" s="47"/>
      <c r="AQ10" s="47"/>
      <c r="AR10" s="47"/>
      <c r="AS10" s="47"/>
      <c r="AT10" s="43">
        <f>データ!V6</f>
        <v>0.01</v>
      </c>
      <c r="AU10" s="43"/>
      <c r="AV10" s="43"/>
      <c r="AW10" s="43"/>
      <c r="AX10" s="43"/>
      <c r="AY10" s="43"/>
      <c r="AZ10" s="43"/>
      <c r="BA10" s="43"/>
      <c r="BB10" s="43">
        <f>データ!W6</f>
        <v>900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162086</v>
      </c>
      <c r="D6" s="31">
        <f t="shared" si="3"/>
        <v>47</v>
      </c>
      <c r="E6" s="31">
        <f t="shared" si="3"/>
        <v>18</v>
      </c>
      <c r="F6" s="31">
        <f t="shared" si="3"/>
        <v>1</v>
      </c>
      <c r="G6" s="31">
        <f t="shared" si="3"/>
        <v>0</v>
      </c>
      <c r="H6" s="31" t="str">
        <f t="shared" si="3"/>
        <v>富山県　砺波市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0.02</v>
      </c>
      <c r="P6" s="32">
        <f t="shared" si="3"/>
        <v>100</v>
      </c>
      <c r="Q6" s="32">
        <f t="shared" si="3"/>
        <v>3240</v>
      </c>
      <c r="R6" s="32">
        <f t="shared" si="3"/>
        <v>49321</v>
      </c>
      <c r="S6" s="32">
        <f t="shared" si="3"/>
        <v>127.03</v>
      </c>
      <c r="T6" s="32">
        <f t="shared" si="3"/>
        <v>388.26</v>
      </c>
      <c r="U6" s="32">
        <f t="shared" si="3"/>
        <v>9</v>
      </c>
      <c r="V6" s="32">
        <f t="shared" si="3"/>
        <v>0.01</v>
      </c>
      <c r="W6" s="32">
        <f t="shared" si="3"/>
        <v>900</v>
      </c>
      <c r="X6" s="33">
        <f>IF(X7="",NA(),X7)</f>
        <v>79.260000000000005</v>
      </c>
      <c r="Y6" s="33">
        <f t="shared" ref="Y6:AG6" si="4">IF(Y7="",NA(),Y7)</f>
        <v>77.819999999999993</v>
      </c>
      <c r="Z6" s="33">
        <f t="shared" si="4"/>
        <v>77.459999999999994</v>
      </c>
      <c r="AA6" s="33">
        <f t="shared" si="4"/>
        <v>76.569999999999993</v>
      </c>
      <c r="AB6" s="33">
        <f t="shared" si="4"/>
        <v>76.150000000000006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1143.9000000000001</v>
      </c>
      <c r="BF6" s="33">
        <f t="shared" ref="BF6:BN6" si="7">IF(BF7="",NA(),BF7)</f>
        <v>1369.94</v>
      </c>
      <c r="BG6" s="33">
        <f t="shared" si="7"/>
        <v>1343.2</v>
      </c>
      <c r="BH6" s="33">
        <f t="shared" si="7"/>
        <v>152.32</v>
      </c>
      <c r="BI6" s="33">
        <f t="shared" si="7"/>
        <v>142.11000000000001</v>
      </c>
      <c r="BJ6" s="33">
        <f t="shared" si="7"/>
        <v>844.96</v>
      </c>
      <c r="BK6" s="33">
        <f t="shared" si="7"/>
        <v>862.78</v>
      </c>
      <c r="BL6" s="33">
        <f t="shared" si="7"/>
        <v>799.41</v>
      </c>
      <c r="BM6" s="33">
        <f t="shared" si="7"/>
        <v>701.33</v>
      </c>
      <c r="BN6" s="33">
        <f t="shared" si="7"/>
        <v>663.76</v>
      </c>
      <c r="BO6" s="32" t="str">
        <f>IF(BO7="","",IF(BO7="-","【-】","【"&amp;SUBSTITUTE(TEXT(BO7,"#,##0.00"),"-","△")&amp;"】"))</f>
        <v>【623.71】</v>
      </c>
      <c r="BP6" s="33">
        <f>IF(BP7="",NA(),BP7)</f>
        <v>100</v>
      </c>
      <c r="BQ6" s="33">
        <f t="shared" ref="BQ6:BY6" si="8">IF(BQ7="",NA(),BQ7)</f>
        <v>100</v>
      </c>
      <c r="BR6" s="33">
        <f t="shared" si="8"/>
        <v>100</v>
      </c>
      <c r="BS6" s="33">
        <f t="shared" si="8"/>
        <v>100</v>
      </c>
      <c r="BT6" s="33">
        <f t="shared" si="8"/>
        <v>100</v>
      </c>
      <c r="BU6" s="33">
        <f t="shared" si="8"/>
        <v>51.86</v>
      </c>
      <c r="BV6" s="33">
        <f t="shared" si="8"/>
        <v>54.55</v>
      </c>
      <c r="BW6" s="33">
        <f t="shared" si="8"/>
        <v>51.57</v>
      </c>
      <c r="BX6" s="33">
        <f t="shared" si="8"/>
        <v>53.48</v>
      </c>
      <c r="BY6" s="33">
        <f t="shared" si="8"/>
        <v>53.76</v>
      </c>
      <c r="BZ6" s="32" t="str">
        <f>IF(BZ7="","",IF(BZ7="-","【-】","【"&amp;SUBSTITUTE(TEXT(BZ7,"#,##0.00"),"-","△")&amp;"】"))</f>
        <v>【51.88】</v>
      </c>
      <c r="CA6" s="33">
        <f>IF(CA7="",NA(),CA7)</f>
        <v>155.6</v>
      </c>
      <c r="CB6" s="33">
        <f t="shared" ref="CB6:CJ6" si="9">IF(CB7="",NA(),CB7)</f>
        <v>157.13</v>
      </c>
      <c r="CC6" s="33">
        <f t="shared" si="9"/>
        <v>159.28</v>
      </c>
      <c r="CD6" s="33">
        <f t="shared" si="9"/>
        <v>167.78</v>
      </c>
      <c r="CE6" s="33">
        <f t="shared" si="9"/>
        <v>165.4</v>
      </c>
      <c r="CF6" s="33">
        <f t="shared" si="9"/>
        <v>297.51</v>
      </c>
      <c r="CG6" s="33">
        <f t="shared" si="9"/>
        <v>275.64999999999998</v>
      </c>
      <c r="CH6" s="33">
        <f t="shared" si="9"/>
        <v>282.5</v>
      </c>
      <c r="CI6" s="33">
        <f t="shared" si="9"/>
        <v>277.29000000000002</v>
      </c>
      <c r="CJ6" s="33">
        <f t="shared" si="9"/>
        <v>275.25</v>
      </c>
      <c r="CK6" s="32" t="str">
        <f>IF(CK7="","",IF(CK7="-","【-】","【"&amp;SUBSTITUTE(TEXT(CK7,"#,##0.00"),"-","△")&amp;"】"))</f>
        <v>【295.51】</v>
      </c>
      <c r="CL6" s="33">
        <f>IF(CL7="",NA(),CL7)</f>
        <v>20</v>
      </c>
      <c r="CM6" s="33">
        <f t="shared" ref="CM6:CU6" si="10">IF(CM7="",NA(),CM7)</f>
        <v>20</v>
      </c>
      <c r="CN6" s="33">
        <f t="shared" si="10"/>
        <v>20</v>
      </c>
      <c r="CO6" s="33">
        <f t="shared" si="10"/>
        <v>13.33</v>
      </c>
      <c r="CP6" s="33">
        <f t="shared" si="10"/>
        <v>13.33</v>
      </c>
      <c r="CQ6" s="33">
        <f t="shared" si="10"/>
        <v>55.42</v>
      </c>
      <c r="CR6" s="33">
        <f t="shared" si="10"/>
        <v>58.58</v>
      </c>
      <c r="CS6" s="33">
        <f t="shared" si="10"/>
        <v>48.69</v>
      </c>
      <c r="CT6" s="33">
        <f t="shared" si="10"/>
        <v>52.52</v>
      </c>
      <c r="CU6" s="33">
        <f t="shared" si="10"/>
        <v>54.14</v>
      </c>
      <c r="CV6" s="32" t="str">
        <f>IF(CV7="","",IF(CV7="-","【-】","【"&amp;SUBSTITUTE(TEXT(CV7,"#,##0.00"),"-","△")&amp;"】"))</f>
        <v>【51.98】</v>
      </c>
      <c r="CW6" s="33">
        <f>IF(CW7="",NA(),CW7)</f>
        <v>100</v>
      </c>
      <c r="CX6" s="33">
        <f t="shared" ref="CX6:DF6" si="11">IF(CX7="",NA(),CX7)</f>
        <v>100</v>
      </c>
      <c r="CY6" s="33">
        <f t="shared" si="11"/>
        <v>100</v>
      </c>
      <c r="CZ6" s="33">
        <f t="shared" si="11"/>
        <v>100</v>
      </c>
      <c r="DA6" s="33">
        <f t="shared" si="11"/>
        <v>100</v>
      </c>
      <c r="DB6" s="33">
        <f t="shared" si="11"/>
        <v>74.290000000000006</v>
      </c>
      <c r="DC6" s="33">
        <f t="shared" si="11"/>
        <v>72.31</v>
      </c>
      <c r="DD6" s="33">
        <f t="shared" si="11"/>
        <v>87.42</v>
      </c>
      <c r="DE6" s="33">
        <f t="shared" si="11"/>
        <v>84.94</v>
      </c>
      <c r="DF6" s="33">
        <f t="shared" si="11"/>
        <v>84.69</v>
      </c>
      <c r="DG6" s="32" t="str">
        <f>IF(DG7="","",IF(DG7="-","【-】","【"&amp;SUBSTITUTE(TEXT(DG7,"#,##0.00"),"-","△")&amp;"】"))</f>
        <v>【80.35】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162086</v>
      </c>
      <c r="D7" s="35">
        <v>47</v>
      </c>
      <c r="E7" s="35">
        <v>18</v>
      </c>
      <c r="F7" s="35">
        <v>1</v>
      </c>
      <c r="G7" s="35">
        <v>0</v>
      </c>
      <c r="H7" s="35" t="s">
        <v>96</v>
      </c>
      <c r="I7" s="35" t="s">
        <v>97</v>
      </c>
      <c r="J7" s="35" t="s">
        <v>98</v>
      </c>
      <c r="K7" s="35" t="s">
        <v>99</v>
      </c>
      <c r="L7" s="35" t="s">
        <v>100</v>
      </c>
      <c r="M7" s="36" t="s">
        <v>101</v>
      </c>
      <c r="N7" s="36" t="s">
        <v>102</v>
      </c>
      <c r="O7" s="36">
        <v>0.02</v>
      </c>
      <c r="P7" s="36">
        <v>100</v>
      </c>
      <c r="Q7" s="36">
        <v>3240</v>
      </c>
      <c r="R7" s="36">
        <v>49321</v>
      </c>
      <c r="S7" s="36">
        <v>127.03</v>
      </c>
      <c r="T7" s="36">
        <v>388.26</v>
      </c>
      <c r="U7" s="36">
        <v>9</v>
      </c>
      <c r="V7" s="36">
        <v>0.01</v>
      </c>
      <c r="W7" s="36">
        <v>900</v>
      </c>
      <c r="X7" s="36">
        <v>79.260000000000005</v>
      </c>
      <c r="Y7" s="36">
        <v>77.819999999999993</v>
      </c>
      <c r="Z7" s="36">
        <v>77.459999999999994</v>
      </c>
      <c r="AA7" s="36">
        <v>76.569999999999993</v>
      </c>
      <c r="AB7" s="36">
        <v>76.150000000000006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1143.9000000000001</v>
      </c>
      <c r="BF7" s="36">
        <v>1369.94</v>
      </c>
      <c r="BG7" s="36">
        <v>1343.2</v>
      </c>
      <c r="BH7" s="36">
        <v>152.32</v>
      </c>
      <c r="BI7" s="36">
        <v>142.11000000000001</v>
      </c>
      <c r="BJ7" s="36">
        <v>844.96</v>
      </c>
      <c r="BK7" s="36">
        <v>862.78</v>
      </c>
      <c r="BL7" s="36">
        <v>799.41</v>
      </c>
      <c r="BM7" s="36">
        <v>701.33</v>
      </c>
      <c r="BN7" s="36">
        <v>663.76</v>
      </c>
      <c r="BO7" s="36">
        <v>623.71</v>
      </c>
      <c r="BP7" s="36">
        <v>100</v>
      </c>
      <c r="BQ7" s="36">
        <v>100</v>
      </c>
      <c r="BR7" s="36">
        <v>100</v>
      </c>
      <c r="BS7" s="36">
        <v>100</v>
      </c>
      <c r="BT7" s="36">
        <v>100</v>
      </c>
      <c r="BU7" s="36">
        <v>51.86</v>
      </c>
      <c r="BV7" s="36">
        <v>54.55</v>
      </c>
      <c r="BW7" s="36">
        <v>51.57</v>
      </c>
      <c r="BX7" s="36">
        <v>53.48</v>
      </c>
      <c r="BY7" s="36">
        <v>53.76</v>
      </c>
      <c r="BZ7" s="36">
        <v>51.88</v>
      </c>
      <c r="CA7" s="36">
        <v>155.6</v>
      </c>
      <c r="CB7" s="36">
        <v>157.13</v>
      </c>
      <c r="CC7" s="36">
        <v>159.28</v>
      </c>
      <c r="CD7" s="36">
        <v>167.78</v>
      </c>
      <c r="CE7" s="36">
        <v>165.4</v>
      </c>
      <c r="CF7" s="36">
        <v>297.51</v>
      </c>
      <c r="CG7" s="36">
        <v>275.64999999999998</v>
      </c>
      <c r="CH7" s="36">
        <v>282.5</v>
      </c>
      <c r="CI7" s="36">
        <v>277.29000000000002</v>
      </c>
      <c r="CJ7" s="36">
        <v>275.25</v>
      </c>
      <c r="CK7" s="36">
        <v>295.51</v>
      </c>
      <c r="CL7" s="36">
        <v>20</v>
      </c>
      <c r="CM7" s="36">
        <v>20</v>
      </c>
      <c r="CN7" s="36">
        <v>20</v>
      </c>
      <c r="CO7" s="36">
        <v>13.33</v>
      </c>
      <c r="CP7" s="36">
        <v>13.33</v>
      </c>
      <c r="CQ7" s="36">
        <v>55.42</v>
      </c>
      <c r="CR7" s="36">
        <v>58.58</v>
      </c>
      <c r="CS7" s="36">
        <v>48.69</v>
      </c>
      <c r="CT7" s="36">
        <v>52.52</v>
      </c>
      <c r="CU7" s="36">
        <v>54.14</v>
      </c>
      <c r="CV7" s="36">
        <v>51.98</v>
      </c>
      <c r="CW7" s="36">
        <v>100</v>
      </c>
      <c r="CX7" s="36">
        <v>100</v>
      </c>
      <c r="CY7" s="36">
        <v>100</v>
      </c>
      <c r="CZ7" s="36">
        <v>100</v>
      </c>
      <c r="DA7" s="36">
        <v>100</v>
      </c>
      <c r="DB7" s="36">
        <v>74.290000000000006</v>
      </c>
      <c r="DC7" s="36">
        <v>72.31</v>
      </c>
      <c r="DD7" s="36">
        <v>87.42</v>
      </c>
      <c r="DE7" s="36">
        <v>84.94</v>
      </c>
      <c r="DF7" s="36">
        <v>84.69</v>
      </c>
      <c r="DG7" s="36">
        <v>80.349999999999994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2017-02-08T03:25:53Z</dcterms:created>
  <dcterms:modified xsi:type="dcterms:W3CDTF">2017-02-13T04:40:13Z</dcterms:modified>
  <cp:category/>
</cp:coreProperties>
</file>