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<sst xmlns="http://schemas.openxmlformats.org/spreadsheetml/2006/main" count="217" uniqueCount="107">
  <si>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</si>
  <si>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</si>
  <si>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</si>
  <si>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</si>
  <si>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</si>
  <si>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</si>
  <si>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</si>
  <si>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</si>
  <si>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</si>
  <si>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</si>
  <si>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</si>
  <si>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</si>
  <si>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</si>
  <si>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</si>
  <si>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</si>
  <si>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</si>
  <si>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</si>
  <si>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</si>
  <si>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</si>
  <si>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</si>
  <si>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</si>
  <si>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</si>
  <si>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</si>
  <si>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</si>
  <si>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</si>
  <si>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</si>
  <si>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</si>
  <si>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</si>
  <si>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</si>
  <si>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</si>
  <si>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</si>
  <si>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</si>
  <si>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</si>
  <si>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</si>
  <si>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</si>
  <si>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</si>
  <si>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</si>
  <si>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</si>
  <si>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</si>
  <si>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</si>
  <si>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</si>
  <si>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</si>
  <si>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</si>
  <si>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</si>
  <si>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</si>
  <si>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</si>
  <si>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</si>
  <si>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</si>
  <si>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</si>
  <si>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</si>
  <si>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</si>
  <si>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</si>
  <si>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</si>
  <si>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</si>
  <si>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</si>
  <si>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</si>
  <si>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</si>
  <si>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</si>
  <si>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</si>
  <si>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</si>
  <si>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</si>
  <si>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</si>
  <si>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</si>
  <si>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</si>
  <si>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</si>
  <si>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</si>
  <si>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</si>
  <si>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</si>
  <si>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</si>
  <si>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</si>
  <si>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</si>
  <si>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</si>
  <si>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</si>
  <si>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</si>
  <si>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</si>
  <si>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</si>
  <si>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</si>
  <si>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</si>
  <si>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</si>
  <si>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</si>
  <si>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</si>
  <si>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</si>
  <si>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</si>
  <si>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</si>
  <si>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</si>
  <si>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</si>
  <si>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</si>
  <si>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</si>
  <si>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</si>
  <si>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</si>
  <si>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</si>
  <si>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</si>
  <si>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</si>
  <si>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</si>
  <si>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</si>
  <si>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</si>
  <si>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</si>
  <si>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</si>
  <si>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</si>
  <si>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</si>
  <si>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</si>
  <si>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</si>
  <si>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</si>
  <si>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</si>
  <si>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①経営収支比率と⑤料金回収率：
①、⑤ともに全国平均及び類似団体平均を上回っているため経営状態は健全であるといえる。また、給水収益により経常費用が賄われている状態ではあるが、給水人口の減少や節水機器の普及、節水意識の浸透により給水収益は減少する見通しであるため、将来的には水道料金を見直すことが必要となる時期が到来すると思われる。
⑧有収率：
全国平均を下回っている。配水及び給水管の漏水調査を継続して実施することにより、近年の有収率をある程度維持しているが、まだまだ十分な水準にあるとはいえないため、引き続き漏水調査を行い、有収率の維持向上を目指す必要があると思われる。
</t>
    <rPh sb="122" eb="124">
      <t>ミトオ</t>
    </rPh>
    <rPh sb="197" eb="199">
      <t>ケイゾク</t>
    </rPh>
    <rPh sb="220" eb="222">
      <t>テイド</t>
    </rPh>
    <rPh sb="222" eb="224">
      <t>イジ</t>
    </rPh>
    <phoneticPr fontId="4"/>
  </si>
  <si>
    <t xml:space="preserve">②管路経年化率と③管路更新率：
②、③ともに全国平均及び類似団体平均を上回っている。法定耐用年数経過前の管路更新が理想的であり、計画的な更新を持続することが重要と思われる。今後の管路経年化率は増加する見込みであり、平成29年度までに市内全域の水道施設耐震化更新計画及びアセットマネジメントの策定を行い、管路の耐震化と併せて法定耐用年数を経過した管路の更新を効果的に行う予定である。
</t>
    <rPh sb="86" eb="88">
      <t>コンゴ</t>
    </rPh>
    <rPh sb="116" eb="118">
      <t>シナイ</t>
    </rPh>
    <rPh sb="118" eb="120">
      <t>ゼンイキ</t>
    </rPh>
    <rPh sb="132" eb="133">
      <t>オヨ</t>
    </rPh>
    <rPh sb="148" eb="149">
      <t>オコナ</t>
    </rPh>
    <rPh sb="178" eb="181">
      <t>コウカテキ</t>
    </rPh>
    <phoneticPr fontId="4"/>
  </si>
  <si>
    <t xml:space="preserve">当市の各指標を全国平均及び類似団体平均と比べることにより、
・給水収益により経常費用が賄われているため、経営状態は良好といえ。健全性を維持している。
・有収率はまだまだ高い水準とはいえず、漏水調査により維持向上が必要である。
・管路更新はある程度進んでいるが、法定耐用年数を経過した管路は増加傾向にあるため、計画的かつ継続的な管路更新が必要である。
以上のように現状把握する。
　経営の健全性を維持しつつ、計画的な管路更新、有収率の向上を目指す。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</si>
</sst>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0.87</c:v>
                </c:pt>
                <c:pt idx="1">
                  <c:v>0.52</c:v>
                </c:pt>
                <c:pt idx="2">
                  <c:v>0.63</c:v>
                </c:pt>
                <c:pt idx="3">
                  <c:v>1.47</c:v>
                </c:pt>
                <c:pt idx="4">
                  <c:v>1.26</c:v>
                </c:pt>
              </c:numCache>
            </c:numRef>
          </c:val>
        </c:ser>
        <c:dLbls>
          <c:showLegendKey val="0"/>
          <c:showVal val="0"/>
          <c:showCatName val="0"/>
          <c:showSerName val="0"/>
          <c:showPercent val="0"/>
          <c:showBubbleSize val="0"/>
        </c:dLbls>
        <c:gapWidth val="150"/>
        <c:axId val="49844224"/>
        <c:axId val="498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9844224"/>
        <c:axId val="49845760"/>
      </c:lineChart>
      <c:dateAx>
        <c:axId val="49844224"/>
        <c:scaling>
          <c:orientation val="minMax"/>
        </c:scaling>
        <c:delete val="1"/>
        <c:axPos val="b"/>
        <c:numFmt formatCode="ge" sourceLinked="1"/>
        <c:majorTickMark val="none"/>
        <c:minorTickMark val="none"/>
        <c:tickLblPos val="none"/>
        <c:crossAx val="49845760"/>
        <c:crosses val="autoZero"/>
        <c:auto val="1"/>
        <c:lblOffset val="100"/>
        <c:baseTimeUnit val="years"/>
      </c:dateAx>
      <c:valAx>
        <c:axId val="498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53.3</c:v>
                </c:pt>
                <c:pt idx="1">
                  <c:v>51.88</c:v>
                </c:pt>
                <c:pt idx="2">
                  <c:v>50.49</c:v>
                </c:pt>
                <c:pt idx="3">
                  <c:v>50.23</c:v>
                </c:pt>
                <c:pt idx="4">
                  <c:v>50.7</c:v>
                </c:pt>
              </c:numCache>
            </c:numRef>
          </c:val>
        </c:ser>
        <c:dLbls>
          <c:showLegendKey val="0"/>
          <c:showVal val="0"/>
          <c:showCatName val="0"/>
          <c:showSerName val="0"/>
          <c:showPercent val="0"/>
          <c:showBubbleSize val="0"/>
        </c:dLbls>
        <c:gapWidth val="150"/>
        <c:axId val="51633536"/>
        <c:axId val="516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51633536"/>
        <c:axId val="51639808"/>
      </c:lineChart>
      <c:dateAx>
        <c:axId val="51633536"/>
        <c:scaling>
          <c:orientation val="minMax"/>
        </c:scaling>
        <c:delete val="1"/>
        <c:axPos val="b"/>
        <c:numFmt formatCode="ge" sourceLinked="1"/>
        <c:majorTickMark val="none"/>
        <c:minorTickMark val="none"/>
        <c:tickLblPos val="none"/>
        <c:crossAx val="51639808"/>
        <c:crosses val="autoZero"/>
        <c:auto val="1"/>
        <c:lblOffset val="100"/>
        <c:baseTimeUnit val="years"/>
      </c:dateAx>
      <c:valAx>
        <c:axId val="516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84.16</c:v>
                </c:pt>
                <c:pt idx="1">
                  <c:v>86.69</c:v>
                </c:pt>
                <c:pt idx="2">
                  <c:v>86.7</c:v>
                </c:pt>
                <c:pt idx="3">
                  <c:v>86.5</c:v>
                </c:pt>
                <c:pt idx="4">
                  <c:v>86.64</c:v>
                </c:pt>
              </c:numCache>
            </c:numRef>
          </c:val>
        </c:ser>
        <c:dLbls>
          <c:showLegendKey val="0"/>
          <c:showVal val="0"/>
          <c:showCatName val="0"/>
          <c:showSerName val="0"/>
          <c:showPercent val="0"/>
          <c:showBubbleSize val="0"/>
        </c:dLbls>
        <c:gapWidth val="150"/>
        <c:axId val="51735552"/>
        <c:axId val="517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51735552"/>
        <c:axId val="51741824"/>
      </c:lineChart>
      <c:dateAx>
        <c:axId val="51735552"/>
        <c:scaling>
          <c:orientation val="minMax"/>
        </c:scaling>
        <c:delete val="1"/>
        <c:axPos val="b"/>
        <c:numFmt formatCode="ge" sourceLinked="1"/>
        <c:majorTickMark val="none"/>
        <c:minorTickMark val="none"/>
        <c:tickLblPos val="none"/>
        <c:crossAx val="51741824"/>
        <c:crosses val="autoZero"/>
        <c:auto val="1"/>
        <c:lblOffset val="100"/>
        <c:baseTimeUnit val="years"/>
      </c:dateAx>
      <c:valAx>
        <c:axId val="517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111.9</c:v>
                </c:pt>
                <c:pt idx="1">
                  <c:v>109.03</c:v>
                </c:pt>
                <c:pt idx="2">
                  <c:v>107.83</c:v>
                </c:pt>
                <c:pt idx="3">
                  <c:v>124</c:v>
                </c:pt>
                <c:pt idx="4">
                  <c:v>122.9</c:v>
                </c:pt>
              </c:numCache>
            </c:numRef>
          </c:val>
        </c:ser>
        <c:dLbls>
          <c:showLegendKey val="0"/>
          <c:showVal val="0"/>
          <c:showCatName val="0"/>
          <c:showSerName val="0"/>
          <c:showPercent val="0"/>
          <c:showBubbleSize val="0"/>
        </c:dLbls>
        <c:gapWidth val="150"/>
        <c:axId val="49748608"/>
        <c:axId val="497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49748608"/>
        <c:axId val="49750784"/>
      </c:lineChart>
      <c:dateAx>
        <c:axId val="49748608"/>
        <c:scaling>
          <c:orientation val="minMax"/>
        </c:scaling>
        <c:delete val="1"/>
        <c:axPos val="b"/>
        <c:numFmt formatCode="ge" sourceLinked="1"/>
        <c:majorTickMark val="none"/>
        <c:minorTickMark val="none"/>
        <c:tickLblPos val="none"/>
        <c:crossAx val="49750784"/>
        <c:crosses val="autoZero"/>
        <c:auto val="1"/>
        <c:lblOffset val="100"/>
        <c:baseTimeUnit val="years"/>
      </c:dateAx>
      <c:valAx>
        <c:axId val="49750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7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22.31</c:v>
                </c:pt>
                <c:pt idx="1">
                  <c:v>24.74</c:v>
                </c:pt>
                <c:pt idx="2">
                  <c:v>26.74</c:v>
                </c:pt>
                <c:pt idx="3">
                  <c:v>26.81</c:v>
                </c:pt>
                <c:pt idx="4">
                  <c:v>29.17</c:v>
                </c:pt>
              </c:numCache>
            </c:numRef>
          </c:val>
        </c:ser>
        <c:dLbls>
          <c:showLegendKey val="0"/>
          <c:showVal val="0"/>
          <c:showCatName val="0"/>
          <c:showSerName val="0"/>
          <c:showPercent val="0"/>
          <c:showBubbleSize val="0"/>
        </c:dLbls>
        <c:gapWidth val="150"/>
        <c:axId val="49776896"/>
        <c:axId val="497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49776896"/>
        <c:axId val="49783168"/>
      </c:lineChart>
      <c:dateAx>
        <c:axId val="49776896"/>
        <c:scaling>
          <c:orientation val="minMax"/>
        </c:scaling>
        <c:delete val="1"/>
        <c:axPos val="b"/>
        <c:numFmt formatCode="ge" sourceLinked="1"/>
        <c:majorTickMark val="none"/>
        <c:minorTickMark val="none"/>
        <c:tickLblPos val="none"/>
        <c:crossAx val="49783168"/>
        <c:crosses val="autoZero"/>
        <c:auto val="1"/>
        <c:lblOffset val="100"/>
        <c:baseTimeUnit val="years"/>
      </c:dateAx>
      <c:valAx>
        <c:axId val="497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4.97</c:v>
                </c:pt>
                <c:pt idx="1">
                  <c:v>7.08</c:v>
                </c:pt>
                <c:pt idx="2">
                  <c:v>7.1</c:v>
                </c:pt>
                <c:pt idx="3">
                  <c:v>12.58</c:v>
                </c:pt>
                <c:pt idx="4">
                  <c:v>15.63</c:v>
                </c:pt>
              </c:numCache>
            </c:numRef>
          </c:val>
        </c:ser>
        <c:dLbls>
          <c:showLegendKey val="0"/>
          <c:showVal val="0"/>
          <c:showCatName val="0"/>
          <c:showSerName val="0"/>
          <c:showPercent val="0"/>
          <c:showBubbleSize val="0"/>
        </c:dLbls>
        <c:gapWidth val="150"/>
        <c:axId val="51337088"/>
        <c:axId val="513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51337088"/>
        <c:axId val="51339264"/>
      </c:lineChart>
      <c:dateAx>
        <c:axId val="51337088"/>
        <c:scaling>
          <c:orientation val="minMax"/>
        </c:scaling>
        <c:delete val="1"/>
        <c:axPos val="b"/>
        <c:numFmt formatCode="ge" sourceLinked="1"/>
        <c:majorTickMark val="none"/>
        <c:minorTickMark val="none"/>
        <c:tickLblPos val="none"/>
        <c:crossAx val="51339264"/>
        <c:crosses val="autoZero"/>
        <c:auto val="1"/>
        <c:lblOffset val="100"/>
        <c:baseTimeUnit val="years"/>
      </c:dateAx>
      <c:valAx>
        <c:axId val="513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365376"/>
        <c:axId val="513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51365376"/>
        <c:axId val="51367296"/>
      </c:lineChart>
      <c:dateAx>
        <c:axId val="51365376"/>
        <c:scaling>
          <c:orientation val="minMax"/>
        </c:scaling>
        <c:delete val="1"/>
        <c:axPos val="b"/>
        <c:numFmt formatCode="ge" sourceLinked="1"/>
        <c:majorTickMark val="none"/>
        <c:minorTickMark val="none"/>
        <c:tickLblPos val="none"/>
        <c:crossAx val="51367296"/>
        <c:crosses val="autoZero"/>
        <c:auto val="1"/>
        <c:lblOffset val="100"/>
        <c:baseTimeUnit val="years"/>
      </c:dateAx>
      <c:valAx>
        <c:axId val="5136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3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1236.3499999999999</c:v>
                </c:pt>
                <c:pt idx="1">
                  <c:v>681.8</c:v>
                </c:pt>
                <c:pt idx="2">
                  <c:v>798.98</c:v>
                </c:pt>
                <c:pt idx="3">
                  <c:v>491.47</c:v>
                </c:pt>
                <c:pt idx="4">
                  <c:v>654.98</c:v>
                </c:pt>
              </c:numCache>
            </c:numRef>
          </c:val>
        </c:ser>
        <c:dLbls>
          <c:showLegendKey val="0"/>
          <c:showVal val="0"/>
          <c:showCatName val="0"/>
          <c:showSerName val="0"/>
          <c:showPercent val="0"/>
          <c:showBubbleSize val="0"/>
        </c:dLbls>
        <c:gapWidth val="150"/>
        <c:axId val="51418240"/>
        <c:axId val="514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51418240"/>
        <c:axId val="51420160"/>
      </c:lineChart>
      <c:dateAx>
        <c:axId val="51418240"/>
        <c:scaling>
          <c:orientation val="minMax"/>
        </c:scaling>
        <c:delete val="1"/>
        <c:axPos val="b"/>
        <c:numFmt formatCode="ge" sourceLinked="1"/>
        <c:majorTickMark val="none"/>
        <c:minorTickMark val="none"/>
        <c:tickLblPos val="none"/>
        <c:crossAx val="51420160"/>
        <c:crosses val="autoZero"/>
        <c:auto val="1"/>
        <c:lblOffset val="100"/>
        <c:baseTimeUnit val="years"/>
      </c:dateAx>
      <c:valAx>
        <c:axId val="51420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4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266.12</c:v>
                </c:pt>
                <c:pt idx="1">
                  <c:v>256.68</c:v>
                </c:pt>
                <c:pt idx="2">
                  <c:v>257.62</c:v>
                </c:pt>
                <c:pt idx="3">
                  <c:v>273.51</c:v>
                </c:pt>
                <c:pt idx="4">
                  <c:v>269.79000000000002</c:v>
                </c:pt>
              </c:numCache>
            </c:numRef>
          </c:val>
        </c:ser>
        <c:dLbls>
          <c:showLegendKey val="0"/>
          <c:showVal val="0"/>
          <c:showCatName val="0"/>
          <c:showSerName val="0"/>
          <c:showPercent val="0"/>
          <c:showBubbleSize val="0"/>
        </c:dLbls>
        <c:gapWidth val="150"/>
        <c:axId val="51450624"/>
        <c:axId val="514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51450624"/>
        <c:axId val="51452544"/>
      </c:lineChart>
      <c:dateAx>
        <c:axId val="51450624"/>
        <c:scaling>
          <c:orientation val="minMax"/>
        </c:scaling>
        <c:delete val="1"/>
        <c:axPos val="b"/>
        <c:numFmt formatCode="ge" sourceLinked="1"/>
        <c:majorTickMark val="none"/>
        <c:minorTickMark val="none"/>
        <c:tickLblPos val="none"/>
        <c:crossAx val="51452544"/>
        <c:crosses val="autoZero"/>
        <c:auto val="1"/>
        <c:lblOffset val="100"/>
        <c:baseTimeUnit val="years"/>
      </c:dateAx>
      <c:valAx>
        <c:axId val="5145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4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107.75</c:v>
                </c:pt>
                <c:pt idx="1">
                  <c:v>103.5</c:v>
                </c:pt>
                <c:pt idx="2">
                  <c:v>104.21</c:v>
                </c:pt>
                <c:pt idx="3">
                  <c:v>126.49</c:v>
                </c:pt>
                <c:pt idx="4">
                  <c:v>124.61</c:v>
                </c:pt>
              </c:numCache>
            </c:numRef>
          </c:val>
        </c:ser>
        <c:dLbls>
          <c:showLegendKey val="0"/>
          <c:showVal val="0"/>
          <c:showCatName val="0"/>
          <c:showSerName val="0"/>
          <c:showPercent val="0"/>
          <c:showBubbleSize val="0"/>
        </c:dLbls>
        <c:gapWidth val="150"/>
        <c:axId val="51495296"/>
        <c:axId val="514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51495296"/>
        <c:axId val="51497216"/>
      </c:lineChart>
      <c:dateAx>
        <c:axId val="51495296"/>
        <c:scaling>
          <c:orientation val="minMax"/>
        </c:scaling>
        <c:delete val="1"/>
        <c:axPos val="b"/>
        <c:numFmt formatCode="ge" sourceLinked="1"/>
        <c:majorTickMark val="none"/>
        <c:minorTickMark val="none"/>
        <c:tickLblPos val="none"/>
        <c:crossAx val="51497216"/>
        <c:crosses val="autoZero"/>
        <c:auto val="1"/>
        <c:lblOffset val="100"/>
        <c:baseTimeUnit val="years"/>
      </c:dateAx>
      <c:valAx>
        <c:axId val="514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129.91</c:v>
                </c:pt>
                <c:pt idx="1">
                  <c:v>133.04</c:v>
                </c:pt>
                <c:pt idx="2">
                  <c:v>133.37</c:v>
                </c:pt>
                <c:pt idx="3">
                  <c:v>110.19</c:v>
                </c:pt>
                <c:pt idx="4">
                  <c:v>111.5</c:v>
                </c:pt>
              </c:numCache>
            </c:numRef>
          </c:val>
        </c:ser>
        <c:dLbls>
          <c:showLegendKey val="0"/>
          <c:showVal val="0"/>
          <c:showCatName val="0"/>
          <c:showSerName val="0"/>
          <c:showPercent val="0"/>
          <c:showBubbleSize val="0"/>
        </c:dLbls>
        <c:gapWidth val="150"/>
        <c:axId val="51585024"/>
        <c:axId val="515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51585024"/>
        <c:axId val="51586944"/>
      </c:lineChart>
      <c:dateAx>
        <c:axId val="51585024"/>
        <c:scaling>
          <c:orientation val="minMax"/>
        </c:scaling>
        <c:delete val="1"/>
        <c:axPos val="b"/>
        <c:numFmt formatCode="ge" sourceLinked="1"/>
        <c:majorTickMark val="none"/>
        <c:minorTickMark val="none"/>
        <c:tickLblPos val="none"/>
        <c:crossAx val="51586944"/>
        <c:crosses val="autoZero"/>
        <c:auto val="1"/>
        <c:lblOffset val="100"/>
        <c:baseTimeUnit val="years"/>
      </c:dateAx>
      <c:valAx>
        <c:axId val="515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Normal="100" workbookViewId="0">
      <selection activeCell="BJ77" sqref="BJ7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砺波市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49321</v>
      </c>
      <c r="AJ8" s="75"/>
      <c r="AK8" s="75"/>
      <c r="AL8" s="75"/>
      <c r="AM8" s="75"/>
      <c r="AN8" s="75"/>
      <c r="AO8" s="75"/>
      <c r="AP8" s="76"/>
      <c r="AQ8" s="57">
        <f>データ!R6</f>
        <v>127.03</v>
      </c>
      <c r="AR8" s="57"/>
      <c r="AS8" s="57"/>
      <c r="AT8" s="57"/>
      <c r="AU8" s="57"/>
      <c r="AV8" s="57"/>
      <c r="AW8" s="57"/>
      <c r="AX8" s="57"/>
      <c r="AY8" s="57">
        <f>データ!S6</f>
        <v>388.26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75</v>
      </c>
      <c r="K10" s="57"/>
      <c r="L10" s="57"/>
      <c r="M10" s="57"/>
      <c r="N10" s="57"/>
      <c r="O10" s="57"/>
      <c r="P10" s="57"/>
      <c r="Q10" s="57"/>
      <c r="R10" s="57">
        <f>データ!O6</f>
        <v>98.32</v>
      </c>
      <c r="S10" s="57"/>
      <c r="T10" s="57"/>
      <c r="U10" s="57"/>
      <c r="V10" s="57"/>
      <c r="W10" s="57"/>
      <c r="X10" s="57"/>
      <c r="Y10" s="57"/>
      <c r="Z10" s="65">
        <f>データ!P6</f>
        <v>2970</v>
      </c>
      <c r="AA10" s="65"/>
      <c r="AB10" s="65"/>
      <c r="AC10" s="65"/>
      <c r="AD10" s="65"/>
      <c r="AE10" s="65"/>
      <c r="AF10" s="65"/>
      <c r="AG10" s="65"/>
      <c r="AH10" s="2"/>
      <c r="AI10" s="65">
        <f>データ!T6</f>
        <v>48445</v>
      </c>
      <c r="AJ10" s="65"/>
      <c r="AK10" s="65"/>
      <c r="AL10" s="65"/>
      <c r="AM10" s="65"/>
      <c r="AN10" s="65"/>
      <c r="AO10" s="65"/>
      <c r="AP10" s="65"/>
      <c r="AQ10" s="57">
        <f>データ!U6</f>
        <v>104.86</v>
      </c>
      <c r="AR10" s="57"/>
      <c r="AS10" s="57"/>
      <c r="AT10" s="57"/>
      <c r="AU10" s="57"/>
      <c r="AV10" s="57"/>
      <c r="AW10" s="57"/>
      <c r="AX10" s="57"/>
      <c r="AY10" s="57">
        <f>データ!V6</f>
        <v>462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162086</v>
      </c>
      <c r="D6" s="31">
        <f t="shared" si="3"/>
        <v>46</v>
      </c>
      <c r="E6" s="31">
        <f t="shared" si="3"/>
        <v>1</v>
      </c>
      <c r="F6" s="31">
        <f t="shared" si="3"/>
        <v>0</v>
      </c>
      <c r="G6" s="31">
        <f t="shared" si="3"/>
        <v>1</v>
      </c>
      <c r="H6" s="31" t="str">
        <f t="shared" si="3"/>
        <v>富山県　砺波市</v>
      </c>
      <c r="I6" s="31" t="str">
        <f t="shared" si="3"/>
        <v>法適用</v>
      </c>
      <c r="J6" s="31" t="str">
        <f t="shared" si="3"/>
        <v>水道事業</v>
      </c>
      <c r="K6" s="31" t="str">
        <f t="shared" si="3"/>
        <v>末端給水事業</v>
      </c>
      <c r="L6" s="31" t="str">
        <f t="shared" si="3"/>
        <v>A5</v>
      </c>
      <c r="M6" s="32" t="str">
        <f t="shared" si="3"/>
        <v>-</v>
      </c>
      <c r="N6" s="32">
        <f t="shared" si="3"/>
        <v>75</v>
      </c>
      <c r="O6" s="32">
        <f t="shared" si="3"/>
        <v>98.32</v>
      </c>
      <c r="P6" s="32">
        <f t="shared" si="3"/>
        <v>2970</v>
      </c>
      <c r="Q6" s="32">
        <f t="shared" si="3"/>
        <v>49321</v>
      </c>
      <c r="R6" s="32">
        <f t="shared" si="3"/>
        <v>127.03</v>
      </c>
      <c r="S6" s="32">
        <f t="shared" si="3"/>
        <v>388.26</v>
      </c>
      <c r="T6" s="32">
        <f t="shared" si="3"/>
        <v>48445</v>
      </c>
      <c r="U6" s="32">
        <f t="shared" si="3"/>
        <v>104.86</v>
      </c>
      <c r="V6" s="32">
        <f t="shared" si="3"/>
        <v>462</v>
      </c>
      <c r="W6" s="33">
        <f>IF(W7="",NA(),W7)</f>
        <v>111.9</v>
      </c>
      <c r="X6" s="33">
        <f t="shared" ref="X6:AF6" si="4">IF(X7="",NA(),X7)</f>
        <v>109.03</v>
      </c>
      <c r="Y6" s="33">
        <f t="shared" si="4"/>
        <v>107.83</v>
      </c>
      <c r="Z6" s="33">
        <f t="shared" si="4"/>
        <v>124</v>
      </c>
      <c r="AA6" s="33">
        <f t="shared" si="4"/>
        <v>122.9</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1236.3499999999999</v>
      </c>
      <c r="AT6" s="33">
        <f t="shared" ref="AT6:BB6" si="6">IF(AT7="",NA(),AT7)</f>
        <v>681.8</v>
      </c>
      <c r="AU6" s="33">
        <f t="shared" si="6"/>
        <v>798.98</v>
      </c>
      <c r="AV6" s="33">
        <f t="shared" si="6"/>
        <v>491.47</v>
      </c>
      <c r="AW6" s="33">
        <f t="shared" si="6"/>
        <v>654.98</v>
      </c>
      <c r="AX6" s="33">
        <f t="shared" si="6"/>
        <v>832.37</v>
      </c>
      <c r="AY6" s="33">
        <f t="shared" si="6"/>
        <v>852.01</v>
      </c>
      <c r="AZ6" s="33">
        <f t="shared" si="6"/>
        <v>909.68</v>
      </c>
      <c r="BA6" s="33">
        <f t="shared" si="6"/>
        <v>382.09</v>
      </c>
      <c r="BB6" s="33">
        <f t="shared" si="6"/>
        <v>371.31</v>
      </c>
      <c r="BC6" s="32" t="str">
        <f>IF(BC7="","",IF(BC7="-","【-】","【"&amp;SUBSTITUTE(TEXT(BC7,"#,##0.00"),"-","△")&amp;"】"))</f>
        <v>【262.74】</v>
      </c>
      <c r="BD6" s="33">
        <f>IF(BD7="",NA(),BD7)</f>
        <v>266.12</v>
      </c>
      <c r="BE6" s="33">
        <f t="shared" ref="BE6:BM6" si="7">IF(BE7="",NA(),BE7)</f>
        <v>256.68</v>
      </c>
      <c r="BF6" s="33">
        <f t="shared" si="7"/>
        <v>257.62</v>
      </c>
      <c r="BG6" s="33">
        <f t="shared" si="7"/>
        <v>273.51</v>
      </c>
      <c r="BH6" s="33">
        <f t="shared" si="7"/>
        <v>269.79000000000002</v>
      </c>
      <c r="BI6" s="33">
        <f t="shared" si="7"/>
        <v>403.15</v>
      </c>
      <c r="BJ6" s="33">
        <f t="shared" si="7"/>
        <v>391.4</v>
      </c>
      <c r="BK6" s="33">
        <f t="shared" si="7"/>
        <v>382.65</v>
      </c>
      <c r="BL6" s="33">
        <f t="shared" si="7"/>
        <v>385.06</v>
      </c>
      <c r="BM6" s="33">
        <f t="shared" si="7"/>
        <v>373.09</v>
      </c>
      <c r="BN6" s="32" t="str">
        <f>IF(BN7="","",IF(BN7="-","【-】","【"&amp;SUBSTITUTE(TEXT(BN7,"#,##0.00"),"-","△")&amp;"】"))</f>
        <v>【276.38】</v>
      </c>
      <c r="BO6" s="33">
        <f>IF(BO7="",NA(),BO7)</f>
        <v>107.75</v>
      </c>
      <c r="BP6" s="33">
        <f t="shared" ref="BP6:BX6" si="8">IF(BP7="",NA(),BP7)</f>
        <v>103.5</v>
      </c>
      <c r="BQ6" s="33">
        <f t="shared" si="8"/>
        <v>104.21</v>
      </c>
      <c r="BR6" s="33">
        <f t="shared" si="8"/>
        <v>126.49</v>
      </c>
      <c r="BS6" s="33">
        <f t="shared" si="8"/>
        <v>124.61</v>
      </c>
      <c r="BT6" s="33">
        <f t="shared" si="8"/>
        <v>94.86</v>
      </c>
      <c r="BU6" s="33">
        <f t="shared" si="8"/>
        <v>95.91</v>
      </c>
      <c r="BV6" s="33">
        <f t="shared" si="8"/>
        <v>96.1</v>
      </c>
      <c r="BW6" s="33">
        <f t="shared" si="8"/>
        <v>99.07</v>
      </c>
      <c r="BX6" s="33">
        <f t="shared" si="8"/>
        <v>99.99</v>
      </c>
      <c r="BY6" s="32" t="str">
        <f>IF(BY7="","",IF(BY7="-","【-】","【"&amp;SUBSTITUTE(TEXT(BY7,"#,##0.00"),"-","△")&amp;"】"))</f>
        <v>【104.99】</v>
      </c>
      <c r="BZ6" s="33">
        <f>IF(BZ7="",NA(),BZ7)</f>
        <v>129.91</v>
      </c>
      <c r="CA6" s="33">
        <f t="shared" ref="CA6:CI6" si="9">IF(CA7="",NA(),CA7)</f>
        <v>133.04</v>
      </c>
      <c r="CB6" s="33">
        <f t="shared" si="9"/>
        <v>133.37</v>
      </c>
      <c r="CC6" s="33">
        <f t="shared" si="9"/>
        <v>110.19</v>
      </c>
      <c r="CD6" s="33">
        <f t="shared" si="9"/>
        <v>111.5</v>
      </c>
      <c r="CE6" s="33">
        <f t="shared" si="9"/>
        <v>179.14</v>
      </c>
      <c r="CF6" s="33">
        <f t="shared" si="9"/>
        <v>179.29</v>
      </c>
      <c r="CG6" s="33">
        <f t="shared" si="9"/>
        <v>178.39</v>
      </c>
      <c r="CH6" s="33">
        <f t="shared" si="9"/>
        <v>173.03</v>
      </c>
      <c r="CI6" s="33">
        <f t="shared" si="9"/>
        <v>171.15</v>
      </c>
      <c r="CJ6" s="32" t="str">
        <f>IF(CJ7="","",IF(CJ7="-","【-】","【"&amp;SUBSTITUTE(TEXT(CJ7,"#,##0.00"),"-","△")&amp;"】"))</f>
        <v>【163.72】</v>
      </c>
      <c r="CK6" s="33">
        <f>IF(CK7="",NA(),CK7)</f>
        <v>53.3</v>
      </c>
      <c r="CL6" s="33">
        <f t="shared" ref="CL6:CT6" si="10">IF(CL7="",NA(),CL7)</f>
        <v>51.88</v>
      </c>
      <c r="CM6" s="33">
        <f t="shared" si="10"/>
        <v>50.49</v>
      </c>
      <c r="CN6" s="33">
        <f t="shared" si="10"/>
        <v>50.23</v>
      </c>
      <c r="CO6" s="33">
        <f t="shared" si="10"/>
        <v>50.7</v>
      </c>
      <c r="CP6" s="33">
        <f t="shared" si="10"/>
        <v>58.76</v>
      </c>
      <c r="CQ6" s="33">
        <f t="shared" si="10"/>
        <v>59.09</v>
      </c>
      <c r="CR6" s="33">
        <f t="shared" si="10"/>
        <v>59.23</v>
      </c>
      <c r="CS6" s="33">
        <f t="shared" si="10"/>
        <v>58.58</v>
      </c>
      <c r="CT6" s="33">
        <f t="shared" si="10"/>
        <v>58.53</v>
      </c>
      <c r="CU6" s="32" t="str">
        <f>IF(CU7="","",IF(CU7="-","【-】","【"&amp;SUBSTITUTE(TEXT(CU7,"#,##0.00"),"-","△")&amp;"】"))</f>
        <v>【59.76】</v>
      </c>
      <c r="CV6" s="33">
        <f>IF(CV7="",NA(),CV7)</f>
        <v>84.16</v>
      </c>
      <c r="CW6" s="33">
        <f t="shared" ref="CW6:DE6" si="11">IF(CW7="",NA(),CW7)</f>
        <v>86.69</v>
      </c>
      <c r="CX6" s="33">
        <f t="shared" si="11"/>
        <v>86.7</v>
      </c>
      <c r="CY6" s="33">
        <f t="shared" si="11"/>
        <v>86.5</v>
      </c>
      <c r="CZ6" s="33">
        <f t="shared" si="11"/>
        <v>86.64</v>
      </c>
      <c r="DA6" s="33">
        <f t="shared" si="11"/>
        <v>84.87</v>
      </c>
      <c r="DB6" s="33">
        <f t="shared" si="11"/>
        <v>85.4</v>
      </c>
      <c r="DC6" s="33">
        <f t="shared" si="11"/>
        <v>85.53</v>
      </c>
      <c r="DD6" s="33">
        <f t="shared" si="11"/>
        <v>85.23</v>
      </c>
      <c r="DE6" s="33">
        <f t="shared" si="11"/>
        <v>85.26</v>
      </c>
      <c r="DF6" s="32" t="str">
        <f>IF(DF7="","",IF(DF7="-","【-】","【"&amp;SUBSTITUTE(TEXT(DF7,"#,##0.00"),"-","△")&amp;"】"))</f>
        <v>【89.95】</v>
      </c>
      <c r="DG6" s="33">
        <f>IF(DG7="",NA(),DG7)</f>
        <v>22.31</v>
      </c>
      <c r="DH6" s="33">
        <f t="shared" ref="DH6:DP6" si="12">IF(DH7="",NA(),DH7)</f>
        <v>24.74</v>
      </c>
      <c r="DI6" s="33">
        <f t="shared" si="12"/>
        <v>26.74</v>
      </c>
      <c r="DJ6" s="33">
        <f t="shared" si="12"/>
        <v>26.81</v>
      </c>
      <c r="DK6" s="33">
        <f t="shared" si="12"/>
        <v>29.17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4.97</v>
      </c>
      <c r="DS6" s="33">
        <f t="shared" ref="DS6:EA6" si="13">IF(DS7="",NA(),DS7)</f>
        <v>7.08</v>
      </c>
      <c r="DT6" s="33">
        <f t="shared" si="13"/>
        <v>7.1</v>
      </c>
      <c r="DU6" s="33">
        <f t="shared" si="13"/>
        <v>12.58</v>
      </c>
      <c r="DV6" s="33">
        <f t="shared" si="13"/>
        <v>15.63</v>
      </c>
      <c r="DW6" s="33">
        <f t="shared" si="13"/>
        <v>6.47</v>
      </c>
      <c r="DX6" s="33">
        <f t="shared" si="13"/>
        <v>7.8</v>
      </c>
      <c r="DY6" s="33">
        <f t="shared" si="13"/>
        <v>8.39</v>
      </c>
      <c r="DZ6" s="33">
        <f t="shared" si="13"/>
        <v>10.09</v>
      </c>
      <c r="EA6" s="33">
        <f t="shared" si="13"/>
        <v>10.54</v>
      </c>
      <c r="EB6" s="32" t="str">
        <f>IF(EB7="","",IF(EB7="-","【-】","【"&amp;SUBSTITUTE(TEXT(EB7,"#,##0.00"),"-","△")&amp;"】"))</f>
        <v>【13.18】</v>
      </c>
      <c r="EC6" s="33">
        <f>IF(EC7="",NA(),EC7)</f>
        <v>0.87</v>
      </c>
      <c r="ED6" s="33">
        <f t="shared" ref="ED6:EL6" si="14">IF(ED7="",NA(),ED7)</f>
        <v>0.52</v>
      </c>
      <c r="EE6" s="33">
        <f t="shared" si="14"/>
        <v>0.63</v>
      </c>
      <c r="EF6" s="33">
        <f t="shared" si="14"/>
        <v>1.47</v>
      </c>
      <c r="EG6" s="33">
        <f t="shared" si="14"/>
        <v>1.26</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162086</v>
      </c>
      <c r="D7" s="35">
        <v>46</v>
      </c>
      <c r="E7" s="35">
        <v>1</v>
      </c>
      <c r="F7" s="35">
        <v>0</v>
      </c>
      <c r="G7" s="35">
        <v>1</v>
      </c>
      <c r="H7" s="35" t="s">
        <v>93</v>
      </c>
      <c r="I7" s="35" t="s">
        <v>94</v>
      </c>
      <c r="J7" s="35" t="s">
        <v>95</v>
      </c>
      <c r="K7" s="35" t="s">
        <v>96</v>
      </c>
      <c r="L7" s="35" t="s">
        <v>97</v>
      </c>
      <c r="M7" s="36" t="s">
        <v>98</v>
      </c>
      <c r="N7" s="36">
        <v>75</v>
      </c>
      <c r="O7" s="36">
        <v>98.32</v>
      </c>
      <c r="P7" s="36">
        <v>2970</v>
      </c>
      <c r="Q7" s="36">
        <v>49321</v>
      </c>
      <c r="R7" s="36">
        <v>127.03</v>
      </c>
      <c r="S7" s="36">
        <v>388.26</v>
      </c>
      <c r="T7" s="36">
        <v>48445</v>
      </c>
      <c r="U7" s="36">
        <v>104.86</v>
      </c>
      <c r="V7" s="36">
        <v>462</v>
      </c>
      <c r="W7" s="36">
        <v>111.9</v>
      </c>
      <c r="X7" s="36">
        <v>109.03</v>
      </c>
      <c r="Y7" s="36">
        <v>107.83</v>
      </c>
      <c r="Z7" s="36">
        <v>124</v>
      </c>
      <c r="AA7" s="36">
        <v>122.9</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1236.3499999999999</v>
      </c>
      <c r="AT7" s="36">
        <v>681.8</v>
      </c>
      <c r="AU7" s="36">
        <v>798.98</v>
      </c>
      <c r="AV7" s="36">
        <v>491.47</v>
      </c>
      <c r="AW7" s="36">
        <v>654.98</v>
      </c>
      <c r="AX7" s="36">
        <v>832.37</v>
      </c>
      <c r="AY7" s="36">
        <v>852.01</v>
      </c>
      <c r="AZ7" s="36">
        <v>909.68</v>
      </c>
      <c r="BA7" s="36">
        <v>382.09</v>
      </c>
      <c r="BB7" s="36">
        <v>371.31</v>
      </c>
      <c r="BC7" s="36">
        <v>262.74</v>
      </c>
      <c r="BD7" s="36">
        <v>266.12</v>
      </c>
      <c r="BE7" s="36">
        <v>256.68</v>
      </c>
      <c r="BF7" s="36">
        <v>257.62</v>
      </c>
      <c r="BG7" s="36">
        <v>273.51</v>
      </c>
      <c r="BH7" s="36">
        <v>269.79000000000002</v>
      </c>
      <c r="BI7" s="36">
        <v>403.15</v>
      </c>
      <c r="BJ7" s="36">
        <v>391.4</v>
      </c>
      <c r="BK7" s="36">
        <v>382.65</v>
      </c>
      <c r="BL7" s="36">
        <v>385.06</v>
      </c>
      <c r="BM7" s="36">
        <v>373.09</v>
      </c>
      <c r="BN7" s="36">
        <v>276.38</v>
      </c>
      <c r="BO7" s="36">
        <v>107.75</v>
      </c>
      <c r="BP7" s="36">
        <v>103.5</v>
      </c>
      <c r="BQ7" s="36">
        <v>104.21</v>
      </c>
      <c r="BR7" s="36">
        <v>126.49</v>
      </c>
      <c r="BS7" s="36">
        <v>124.61</v>
      </c>
      <c r="BT7" s="36">
        <v>94.86</v>
      </c>
      <c r="BU7" s="36">
        <v>95.91</v>
      </c>
      <c r="BV7" s="36">
        <v>96.1</v>
      </c>
      <c r="BW7" s="36">
        <v>99.07</v>
      </c>
      <c r="BX7" s="36">
        <v>99.99</v>
      </c>
      <c r="BY7" s="36">
        <v>104.99</v>
      </c>
      <c r="BZ7" s="36">
        <v>129.91</v>
      </c>
      <c r="CA7" s="36">
        <v>133.04</v>
      </c>
      <c r="CB7" s="36">
        <v>133.37</v>
      </c>
      <c r="CC7" s="36">
        <v>110.19</v>
      </c>
      <c r="CD7" s="36">
        <v>111.5</v>
      </c>
      <c r="CE7" s="36">
        <v>179.14</v>
      </c>
      <c r="CF7" s="36">
        <v>179.29</v>
      </c>
      <c r="CG7" s="36">
        <v>178.39</v>
      </c>
      <c r="CH7" s="36">
        <v>173.03</v>
      </c>
      <c r="CI7" s="36">
        <v>171.15</v>
      </c>
      <c r="CJ7" s="36">
        <v>163.72</v>
      </c>
      <c r="CK7" s="36">
        <v>53.3</v>
      </c>
      <c r="CL7" s="36">
        <v>51.88</v>
      </c>
      <c r="CM7" s="36">
        <v>50.49</v>
      </c>
      <c r="CN7" s="36">
        <v>50.23</v>
      </c>
      <c r="CO7" s="36">
        <v>50.7</v>
      </c>
      <c r="CP7" s="36">
        <v>58.76</v>
      </c>
      <c r="CQ7" s="36">
        <v>59.09</v>
      </c>
      <c r="CR7" s="36">
        <v>59.23</v>
      </c>
      <c r="CS7" s="36">
        <v>58.58</v>
      </c>
      <c r="CT7" s="36">
        <v>58.53</v>
      </c>
      <c r="CU7" s="36">
        <v>59.76</v>
      </c>
      <c r="CV7" s="36">
        <v>84.16</v>
      </c>
      <c r="CW7" s="36">
        <v>86.69</v>
      </c>
      <c r="CX7" s="36">
        <v>86.7</v>
      </c>
      <c r="CY7" s="36">
        <v>86.5</v>
      </c>
      <c r="CZ7" s="36">
        <v>86.64</v>
      </c>
      <c r="DA7" s="36">
        <v>84.87</v>
      </c>
      <c r="DB7" s="36">
        <v>85.4</v>
      </c>
      <c r="DC7" s="36">
        <v>85.53</v>
      </c>
      <c r="DD7" s="36">
        <v>85.23</v>
      </c>
      <c r="DE7" s="36">
        <v>85.26</v>
      </c>
      <c r="DF7" s="36">
        <v>89.95</v>
      </c>
      <c r="DG7" s="36">
        <v>22.31</v>
      </c>
      <c r="DH7" s="36">
        <v>24.74</v>
      </c>
      <c r="DI7" s="36">
        <v>26.74</v>
      </c>
      <c r="DJ7" s="36">
        <v>26.81</v>
      </c>
      <c r="DK7" s="36">
        <v>29.17</v>
      </c>
      <c r="DL7" s="36">
        <v>35.53</v>
      </c>
      <c r="DM7" s="36">
        <v>36.36</v>
      </c>
      <c r="DN7" s="36">
        <v>37.340000000000003</v>
      </c>
      <c r="DO7" s="36">
        <v>44.31</v>
      </c>
      <c r="DP7" s="36">
        <v>45.75</v>
      </c>
      <c r="DQ7" s="36">
        <v>47.18</v>
      </c>
      <c r="DR7" s="36">
        <v>4.97</v>
      </c>
      <c r="DS7" s="36">
        <v>7.08</v>
      </c>
      <c r="DT7" s="36">
        <v>7.1</v>
      </c>
      <c r="DU7" s="36">
        <v>12.58</v>
      </c>
      <c r="DV7" s="36">
        <v>15.63</v>
      </c>
      <c r="DW7" s="36">
        <v>6.47</v>
      </c>
      <c r="DX7" s="36">
        <v>7.8</v>
      </c>
      <c r="DY7" s="36">
        <v>8.39</v>
      </c>
      <c r="DZ7" s="36">
        <v>10.09</v>
      </c>
      <c r="EA7" s="36">
        <v>10.54</v>
      </c>
      <c r="EB7" s="36">
        <v>13.18</v>
      </c>
      <c r="EC7" s="36">
        <v>0.87</v>
      </c>
      <c r="ED7" s="36">
        <v>0.52</v>
      </c>
      <c r="EE7" s="36">
        <v>0.63</v>
      </c>
      <c r="EF7" s="36">
        <v>1.47</v>
      </c>
      <c r="EG7" s="36">
        <v>1.26</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高道　隆宏</cp:lastModifiedBy>
  <dcterms:created xsi:type="dcterms:W3CDTF">2017-02-01T08:40:02Z</dcterms:created>
  <dcterms:modified xsi:type="dcterms:W3CDTF">2017-02-07T07:51:30Z</dcterms:modified>
  <cp:category/>
</cp:coreProperties>
</file>