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<sst xmlns="http://schemas.openxmlformats.org/spreadsheetml/2006/main" count="217" uniqueCount="107">
  <si>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</si>
  <si>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</si>
  <si>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</si>
  <si>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</si>
  <si>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</si>
  <si>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</si>
  <si>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</si>
  <si>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</si>
  <si>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</si>
  <si>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</si>
  <si>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</si>
  <si>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</si>
  <si>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</si>
  <si>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</si>
  <si>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</si>
  <si>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</si>
  <si>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</si>
  <si>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</si>
  <si>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</si>
  <si>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</si>
  <si>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</si>
  <si>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</si>
  <si>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</si>
  <si>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</si>
  <si>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</si>
  <si>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</si>
  <si>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</si>
  <si>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</si>
  <si>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</si>
  <si>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</si>
  <si>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</si>
  <si>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</si>
  <si>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</si>
  <si>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</si>
  <si>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</si>
  <si>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</si>
  <si>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</si>
  <si>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</si>
  <si>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</si>
  <si>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</si>
  <si>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</si>
  <si>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</si>
  <si>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</si>
  <si>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</si>
  <si>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</si>
  <si>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</si>
  <si>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</si>
  <si>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</si>
  <si>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</si>
  <si>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</si>
  <si>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</si>
  <si>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</si>
  <si>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</si>
  <si>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</si>
  <si>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</si>
  <si>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</si>
  <si>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</si>
  <si>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</si>
  <si>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</si>
  <si>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</si>
  <si>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</si>
  <si>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</si>
  <si>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</si>
  <si>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</si>
  <si>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</si>
  <si>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</si>
  <si>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</si>
  <si>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</si>
  <si>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</si>
  <si>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</si>
  <si>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</si>
  <si>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</si>
  <si>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</si>
  <si>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</si>
  <si>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</si>
  <si>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</si>
  <si>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</si>
  <si>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</si>
  <si>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</si>
  <si>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</si>
  <si>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</si>
  <si>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</si>
  <si>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</si>
  <si>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</si>
  <si>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</si>
  <si>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</si>
  <si>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</si>
  <si>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</si>
  <si>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</si>
  <si>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</si>
  <si>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</si>
  <si>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</si>
  <si>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</si>
  <si>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</si>
  <si>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</si>
  <si>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</si>
  <si>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</si>
  <si>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</si>
  <si>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</si>
  <si>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</si>
  <si>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</si>
  <si>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</si>
  <si>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</si>
  <si>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</si>
  <si>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近年、人口減少や節水機器普及に伴い給水収益の減少が継続しており、水道料金の高料金対策のため、一般会計繰入金等で給水収益を補っている。管路新設や老朽管更新に対して、中長期的な計画を立て、企業債借入等の発行を抑制しながら健全な経営を継続していくことが必要。
・給水原価が類似団体平均よりも高いのは、総配水量が少ない割に維持管理費が大きいためであり、また、年々給水収益が減少しているため、料金回収率も低くなりつつあり、更なる業務の効率化を進めコスト削減に努める。
・施設利用率について、人口減少や節水機器普及に伴い、減少傾向となっていたが、平成27年度に大型商業施設が開業して施設利用率の向上となった。
・流動比率が平均より低いのは、流動負債に多額な企業債等も含まれているからであるが、将来に向けての建設改良等に充てられた償還・返済の原資が給水収益等で見込めないか、料金が適正か検討する必要がある。
</t>
    <phoneticPr fontId="4"/>
  </si>
  <si>
    <t>・平成24年度まで、漏水箇所の多い箇所の老朽管更新を実施してきたが、平成25年度以降は配水池整備（平成28年度完工予定）により老朽管更新率が鈍化した。平成29年度以降は、継続的に老朽管更新を推進していく必要がある。</t>
    <phoneticPr fontId="4"/>
  </si>
  <si>
    <t>・老朽管更新を推進し、同時に普及率向上を目指す場合、更に収入不足におちいるため、現状水道料金の維持は困難な状況となっている。このため、配水量に見合った受水費の削減、コスト削減目標の設定と適正な料金水準の把握など、水道経営について、将来を見据えた経営改善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</si>
</sst>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c:v>
                </c:pt>
                <c:pt idx="1">
                  <c:v>1.67</c:v>
                </c:pt>
                <c:pt idx="2">
                  <c:v>0.72</c:v>
                </c:pt>
                <c:pt idx="3">
                  <c:v>0.56000000000000005</c:v>
                </c:pt>
                <c:pt idx="4">
                  <c:v>0.56000000000000005</c:v>
                </c:pt>
              </c:numCache>
            </c:numRef>
          </c:val>
        </c:ser>
        <c:dLbls>
          <c:showLegendKey val="0"/>
          <c:showVal val="0"/>
          <c:showCatName val="0"/>
          <c:showSerName val="0"/>
          <c:showPercent val="0"/>
          <c:showBubbleSize val="0"/>
        </c:dLbls>
        <c:gapWidth val="150"/>
        <c:axId val="132609152"/>
        <c:axId val="1326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32609152"/>
        <c:axId val="132625152"/>
      </c:lineChart>
      <c:dateAx>
        <c:axId val="132609152"/>
        <c:scaling>
          <c:orientation val="minMax"/>
        </c:scaling>
        <c:delete val="1"/>
        <c:axPos val="b"/>
        <c:numFmt formatCode="ge" sourceLinked="1"/>
        <c:majorTickMark val="none"/>
        <c:minorTickMark val="none"/>
        <c:tickLblPos val="none"/>
        <c:crossAx val="132625152"/>
        <c:crosses val="autoZero"/>
        <c:auto val="1"/>
        <c:lblOffset val="100"/>
        <c:baseTimeUnit val="years"/>
      </c:dateAx>
      <c:valAx>
        <c:axId val="1326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55.36</c:v>
                </c:pt>
                <c:pt idx="1">
                  <c:v>53.02</c:v>
                </c:pt>
                <c:pt idx="2">
                  <c:v>49.27</c:v>
                </c:pt>
                <c:pt idx="3">
                  <c:v>48.9</c:v>
                </c:pt>
                <c:pt idx="4">
                  <c:v>51.9</c:v>
                </c:pt>
              </c:numCache>
            </c:numRef>
          </c:val>
        </c:ser>
        <c:dLbls>
          <c:showLegendKey val="0"/>
          <c:showVal val="0"/>
          <c:showCatName val="0"/>
          <c:showSerName val="0"/>
          <c:showPercent val="0"/>
          <c:showBubbleSize val="0"/>
        </c:dLbls>
        <c:gapWidth val="150"/>
        <c:axId val="51284224"/>
        <c:axId val="512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1284224"/>
        <c:axId val="51298688"/>
      </c:lineChart>
      <c:dateAx>
        <c:axId val="51284224"/>
        <c:scaling>
          <c:orientation val="minMax"/>
        </c:scaling>
        <c:delete val="1"/>
        <c:axPos val="b"/>
        <c:numFmt formatCode="ge" sourceLinked="1"/>
        <c:majorTickMark val="none"/>
        <c:minorTickMark val="none"/>
        <c:tickLblPos val="none"/>
        <c:crossAx val="51298688"/>
        <c:crosses val="autoZero"/>
        <c:auto val="1"/>
        <c:lblOffset val="100"/>
        <c:baseTimeUnit val="years"/>
      </c:dateAx>
      <c:valAx>
        <c:axId val="512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79.39</c:v>
                </c:pt>
                <c:pt idx="1">
                  <c:v>82.17</c:v>
                </c:pt>
                <c:pt idx="2">
                  <c:v>87.35</c:v>
                </c:pt>
                <c:pt idx="3">
                  <c:v>87.68</c:v>
                </c:pt>
                <c:pt idx="4">
                  <c:v>83.95</c:v>
                </c:pt>
              </c:numCache>
            </c:numRef>
          </c:val>
        </c:ser>
        <c:dLbls>
          <c:showLegendKey val="0"/>
          <c:showVal val="0"/>
          <c:showCatName val="0"/>
          <c:showSerName val="0"/>
          <c:showPercent val="0"/>
          <c:showBubbleSize val="0"/>
        </c:dLbls>
        <c:gapWidth val="150"/>
        <c:axId val="51722112"/>
        <c:axId val="517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51722112"/>
        <c:axId val="51728384"/>
      </c:lineChart>
      <c:dateAx>
        <c:axId val="51722112"/>
        <c:scaling>
          <c:orientation val="minMax"/>
        </c:scaling>
        <c:delete val="1"/>
        <c:axPos val="b"/>
        <c:numFmt formatCode="ge" sourceLinked="1"/>
        <c:majorTickMark val="none"/>
        <c:minorTickMark val="none"/>
        <c:tickLblPos val="none"/>
        <c:crossAx val="51728384"/>
        <c:crosses val="autoZero"/>
        <c:auto val="1"/>
        <c:lblOffset val="100"/>
        <c:baseTimeUnit val="years"/>
      </c:dateAx>
      <c:valAx>
        <c:axId val="517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102.99</c:v>
                </c:pt>
                <c:pt idx="1">
                  <c:v>100.84</c:v>
                </c:pt>
                <c:pt idx="2">
                  <c:v>102.64</c:v>
                </c:pt>
                <c:pt idx="3">
                  <c:v>116.94</c:v>
                </c:pt>
                <c:pt idx="4">
                  <c:v>113.7</c:v>
                </c:pt>
              </c:numCache>
            </c:numRef>
          </c:val>
        </c:ser>
        <c:dLbls>
          <c:showLegendKey val="0"/>
          <c:showVal val="0"/>
          <c:showCatName val="0"/>
          <c:showSerName val="0"/>
          <c:showPercent val="0"/>
          <c:showBubbleSize val="0"/>
        </c:dLbls>
        <c:gapWidth val="150"/>
        <c:axId val="37905152"/>
        <c:axId val="37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7905152"/>
        <c:axId val="37907072"/>
      </c:lineChart>
      <c:dateAx>
        <c:axId val="37905152"/>
        <c:scaling>
          <c:orientation val="minMax"/>
        </c:scaling>
        <c:delete val="1"/>
        <c:axPos val="b"/>
        <c:numFmt formatCode="ge" sourceLinked="1"/>
        <c:majorTickMark val="none"/>
        <c:minorTickMark val="none"/>
        <c:tickLblPos val="none"/>
        <c:crossAx val="37907072"/>
        <c:crosses val="autoZero"/>
        <c:auto val="1"/>
        <c:lblOffset val="100"/>
        <c:baseTimeUnit val="years"/>
      </c:dateAx>
      <c:valAx>
        <c:axId val="379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9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43.19</c:v>
                </c:pt>
                <c:pt idx="1">
                  <c:v>43.72</c:v>
                </c:pt>
                <c:pt idx="2">
                  <c:v>44</c:v>
                </c:pt>
                <c:pt idx="3">
                  <c:v>47.43</c:v>
                </c:pt>
                <c:pt idx="4">
                  <c:v>48.04</c:v>
                </c:pt>
              </c:numCache>
            </c:numRef>
          </c:val>
        </c:ser>
        <c:dLbls>
          <c:showLegendKey val="0"/>
          <c:showVal val="0"/>
          <c:showCatName val="0"/>
          <c:showSerName val="0"/>
          <c:showPercent val="0"/>
          <c:showBubbleSize val="0"/>
        </c:dLbls>
        <c:gapWidth val="150"/>
        <c:axId val="37941632"/>
        <c:axId val="379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7941632"/>
        <c:axId val="37943552"/>
      </c:lineChart>
      <c:dateAx>
        <c:axId val="37941632"/>
        <c:scaling>
          <c:orientation val="minMax"/>
        </c:scaling>
        <c:delete val="1"/>
        <c:axPos val="b"/>
        <c:numFmt formatCode="ge" sourceLinked="1"/>
        <c:majorTickMark val="none"/>
        <c:minorTickMark val="none"/>
        <c:tickLblPos val="none"/>
        <c:crossAx val="37943552"/>
        <c:crosses val="autoZero"/>
        <c:auto val="1"/>
        <c:lblOffset val="100"/>
        <c:baseTimeUnit val="years"/>
      </c:dateAx>
      <c:valAx>
        <c:axId val="379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0.53</c:v>
                </c:pt>
                <c:pt idx="1">
                  <c:v>1.03</c:v>
                </c:pt>
                <c:pt idx="2">
                  <c:v>2.88</c:v>
                </c:pt>
                <c:pt idx="3">
                  <c:v>9.75</c:v>
                </c:pt>
                <c:pt idx="4">
                  <c:v>12.54</c:v>
                </c:pt>
              </c:numCache>
            </c:numRef>
          </c:val>
        </c:ser>
        <c:dLbls>
          <c:showLegendKey val="0"/>
          <c:showVal val="0"/>
          <c:showCatName val="0"/>
          <c:showSerName val="0"/>
          <c:showPercent val="0"/>
          <c:showBubbleSize val="0"/>
        </c:dLbls>
        <c:gapWidth val="150"/>
        <c:axId val="38248448"/>
        <c:axId val="382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8248448"/>
        <c:axId val="38250368"/>
      </c:lineChart>
      <c:dateAx>
        <c:axId val="38248448"/>
        <c:scaling>
          <c:orientation val="minMax"/>
        </c:scaling>
        <c:delete val="1"/>
        <c:axPos val="b"/>
        <c:numFmt formatCode="ge" sourceLinked="1"/>
        <c:majorTickMark val="none"/>
        <c:minorTickMark val="none"/>
        <c:tickLblPos val="none"/>
        <c:crossAx val="38250368"/>
        <c:crosses val="autoZero"/>
        <c:auto val="1"/>
        <c:lblOffset val="100"/>
        <c:baseTimeUnit val="years"/>
      </c:dateAx>
      <c:valAx>
        <c:axId val="38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329152"/>
        <c:axId val="393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9329152"/>
        <c:axId val="39335424"/>
      </c:lineChart>
      <c:dateAx>
        <c:axId val="39329152"/>
        <c:scaling>
          <c:orientation val="minMax"/>
        </c:scaling>
        <c:delete val="1"/>
        <c:axPos val="b"/>
        <c:numFmt formatCode="ge" sourceLinked="1"/>
        <c:majorTickMark val="none"/>
        <c:minorTickMark val="none"/>
        <c:tickLblPos val="none"/>
        <c:crossAx val="39335424"/>
        <c:crosses val="autoZero"/>
        <c:auto val="1"/>
        <c:lblOffset val="100"/>
        <c:baseTimeUnit val="years"/>
      </c:dateAx>
      <c:valAx>
        <c:axId val="393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523.91</c:v>
                </c:pt>
                <c:pt idx="1">
                  <c:v>813.91</c:v>
                </c:pt>
                <c:pt idx="2">
                  <c:v>610.96</c:v>
                </c:pt>
                <c:pt idx="3">
                  <c:v>234.29</c:v>
                </c:pt>
                <c:pt idx="4">
                  <c:v>206.47</c:v>
                </c:pt>
              </c:numCache>
            </c:numRef>
          </c:val>
        </c:ser>
        <c:dLbls>
          <c:showLegendKey val="0"/>
          <c:showVal val="0"/>
          <c:showCatName val="0"/>
          <c:showSerName val="0"/>
          <c:showPercent val="0"/>
          <c:showBubbleSize val="0"/>
        </c:dLbls>
        <c:gapWidth val="150"/>
        <c:axId val="39349248"/>
        <c:axId val="393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9349248"/>
        <c:axId val="39371904"/>
      </c:lineChart>
      <c:dateAx>
        <c:axId val="39349248"/>
        <c:scaling>
          <c:orientation val="minMax"/>
        </c:scaling>
        <c:delete val="1"/>
        <c:axPos val="b"/>
        <c:numFmt formatCode="ge" sourceLinked="1"/>
        <c:majorTickMark val="none"/>
        <c:minorTickMark val="none"/>
        <c:tickLblPos val="none"/>
        <c:crossAx val="39371904"/>
        <c:crosses val="autoZero"/>
        <c:auto val="1"/>
        <c:lblOffset val="100"/>
        <c:baseTimeUnit val="years"/>
      </c:dateAx>
      <c:valAx>
        <c:axId val="3937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3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394.32</c:v>
                </c:pt>
                <c:pt idx="1">
                  <c:v>396.42</c:v>
                </c:pt>
                <c:pt idx="2">
                  <c:v>416.39</c:v>
                </c:pt>
                <c:pt idx="3">
                  <c:v>428.71</c:v>
                </c:pt>
                <c:pt idx="4">
                  <c:v>418.39</c:v>
                </c:pt>
              </c:numCache>
            </c:numRef>
          </c:val>
        </c:ser>
        <c:dLbls>
          <c:showLegendKey val="0"/>
          <c:showVal val="0"/>
          <c:showCatName val="0"/>
          <c:showSerName val="0"/>
          <c:showPercent val="0"/>
          <c:showBubbleSize val="0"/>
        </c:dLbls>
        <c:gapWidth val="150"/>
        <c:axId val="51120768"/>
        <c:axId val="511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51120768"/>
        <c:axId val="51127040"/>
      </c:lineChart>
      <c:dateAx>
        <c:axId val="51120768"/>
        <c:scaling>
          <c:orientation val="minMax"/>
        </c:scaling>
        <c:delete val="1"/>
        <c:axPos val="b"/>
        <c:numFmt formatCode="ge" sourceLinked="1"/>
        <c:majorTickMark val="none"/>
        <c:minorTickMark val="none"/>
        <c:tickLblPos val="none"/>
        <c:crossAx val="51127040"/>
        <c:crosses val="autoZero"/>
        <c:auto val="1"/>
        <c:lblOffset val="100"/>
        <c:baseTimeUnit val="years"/>
      </c:dateAx>
      <c:valAx>
        <c:axId val="5112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1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84.07</c:v>
                </c:pt>
                <c:pt idx="1">
                  <c:v>82.17</c:v>
                </c:pt>
                <c:pt idx="2">
                  <c:v>82.66</c:v>
                </c:pt>
                <c:pt idx="3">
                  <c:v>95.12</c:v>
                </c:pt>
                <c:pt idx="4">
                  <c:v>92.36</c:v>
                </c:pt>
              </c:numCache>
            </c:numRef>
          </c:val>
        </c:ser>
        <c:dLbls>
          <c:showLegendKey val="0"/>
          <c:showVal val="0"/>
          <c:showCatName val="0"/>
          <c:showSerName val="0"/>
          <c:showPercent val="0"/>
          <c:showBubbleSize val="0"/>
        </c:dLbls>
        <c:gapWidth val="150"/>
        <c:axId val="51161344"/>
        <c:axId val="511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51161344"/>
        <c:axId val="51167616"/>
      </c:lineChart>
      <c:dateAx>
        <c:axId val="51161344"/>
        <c:scaling>
          <c:orientation val="minMax"/>
        </c:scaling>
        <c:delete val="1"/>
        <c:axPos val="b"/>
        <c:numFmt formatCode="ge" sourceLinked="1"/>
        <c:majorTickMark val="none"/>
        <c:minorTickMark val="none"/>
        <c:tickLblPos val="none"/>
        <c:crossAx val="51167616"/>
        <c:crosses val="autoZero"/>
        <c:auto val="1"/>
        <c:lblOffset val="100"/>
        <c:baseTimeUnit val="years"/>
      </c:dateAx>
      <c:valAx>
        <c:axId val="511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260.99</c:v>
                </c:pt>
                <c:pt idx="1">
                  <c:v>267.10000000000002</c:v>
                </c:pt>
                <c:pt idx="2">
                  <c:v>266.35000000000002</c:v>
                </c:pt>
                <c:pt idx="3">
                  <c:v>227.18</c:v>
                </c:pt>
                <c:pt idx="4">
                  <c:v>235.25</c:v>
                </c:pt>
              </c:numCache>
            </c:numRef>
          </c:val>
        </c:ser>
        <c:dLbls>
          <c:showLegendKey val="0"/>
          <c:showVal val="0"/>
          <c:showCatName val="0"/>
          <c:showSerName val="0"/>
          <c:showPercent val="0"/>
          <c:showBubbleSize val="0"/>
        </c:dLbls>
        <c:gapWidth val="150"/>
        <c:axId val="51255936"/>
        <c:axId val="512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1255936"/>
        <c:axId val="51262208"/>
      </c:lineChart>
      <c:dateAx>
        <c:axId val="51255936"/>
        <c:scaling>
          <c:orientation val="minMax"/>
        </c:scaling>
        <c:delete val="1"/>
        <c:axPos val="b"/>
        <c:numFmt formatCode="ge" sourceLinked="1"/>
        <c:majorTickMark val="none"/>
        <c:minorTickMark val="none"/>
        <c:tickLblPos val="none"/>
        <c:crossAx val="51262208"/>
        <c:crosses val="autoZero"/>
        <c:auto val="1"/>
        <c:lblOffset val="100"/>
        <c:baseTimeUnit val="years"/>
      </c:dateAx>
      <c:valAx>
        <c:axId val="51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小矢部市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31128</v>
      </c>
      <c r="AJ8" s="56"/>
      <c r="AK8" s="56"/>
      <c r="AL8" s="56"/>
      <c r="AM8" s="56"/>
      <c r="AN8" s="56"/>
      <c r="AO8" s="56"/>
      <c r="AP8" s="57"/>
      <c r="AQ8" s="47">
        <f>データ!R6</f>
        <v>134.07</v>
      </c>
      <c r="AR8" s="47"/>
      <c r="AS8" s="47"/>
      <c r="AT8" s="47"/>
      <c r="AU8" s="47"/>
      <c r="AV8" s="47"/>
      <c r="AW8" s="47"/>
      <c r="AX8" s="47"/>
      <c r="AY8" s="47">
        <f>データ!S6</f>
        <v>232.18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64.239999999999995</v>
      </c>
      <c r="K10" s="47"/>
      <c r="L10" s="47"/>
      <c r="M10" s="47"/>
      <c r="N10" s="47"/>
      <c r="O10" s="47"/>
      <c r="P10" s="47"/>
      <c r="Q10" s="47"/>
      <c r="R10" s="47">
        <f>データ!O6</f>
        <v>62.77</v>
      </c>
      <c r="S10" s="47"/>
      <c r="T10" s="47"/>
      <c r="U10" s="47"/>
      <c r="V10" s="47"/>
      <c r="W10" s="47"/>
      <c r="X10" s="47"/>
      <c r="Y10" s="47"/>
      <c r="Z10" s="78">
        <f>データ!P6</f>
        <v>3715</v>
      </c>
      <c r="AA10" s="78"/>
      <c r="AB10" s="78"/>
      <c r="AC10" s="78"/>
      <c r="AD10" s="78"/>
      <c r="AE10" s="78"/>
      <c r="AF10" s="78"/>
      <c r="AG10" s="78"/>
      <c r="AH10" s="2"/>
      <c r="AI10" s="78">
        <f>データ!T6</f>
        <v>19472</v>
      </c>
      <c r="AJ10" s="78"/>
      <c r="AK10" s="78"/>
      <c r="AL10" s="78"/>
      <c r="AM10" s="78"/>
      <c r="AN10" s="78"/>
      <c r="AO10" s="78"/>
      <c r="AP10" s="78"/>
      <c r="AQ10" s="47">
        <f>データ!U6</f>
        <v>84.15</v>
      </c>
      <c r="AR10" s="47"/>
      <c r="AS10" s="47"/>
      <c r="AT10" s="47"/>
      <c r="AU10" s="47"/>
      <c r="AV10" s="47"/>
      <c r="AW10" s="47"/>
      <c r="AX10" s="47"/>
      <c r="AY10" s="47">
        <f>データ!V6</f>
        <v>231.4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162094</v>
      </c>
      <c r="D6" s="31">
        <f t="shared" si="3"/>
        <v>46</v>
      </c>
      <c r="E6" s="31">
        <f t="shared" si="3"/>
        <v>1</v>
      </c>
      <c r="F6" s="31">
        <f t="shared" si="3"/>
        <v>0</v>
      </c>
      <c r="G6" s="31">
        <f t="shared" si="3"/>
        <v>1</v>
      </c>
      <c r="H6" s="31" t="str">
        <f t="shared" si="3"/>
        <v>富山県　小矢部市</v>
      </c>
      <c r="I6" s="31" t="str">
        <f t="shared" si="3"/>
        <v>法適用</v>
      </c>
      <c r="J6" s="31" t="str">
        <f t="shared" si="3"/>
        <v>水道事業</v>
      </c>
      <c r="K6" s="31" t="str">
        <f t="shared" si="3"/>
        <v>末端給水事業</v>
      </c>
      <c r="L6" s="31" t="str">
        <f t="shared" si="3"/>
        <v>A6</v>
      </c>
      <c r="M6" s="32" t="str">
        <f t="shared" si="3"/>
        <v>-</v>
      </c>
      <c r="N6" s="32">
        <f t="shared" si="3"/>
        <v>64.239999999999995</v>
      </c>
      <c r="O6" s="32">
        <f t="shared" si="3"/>
        <v>62.77</v>
      </c>
      <c r="P6" s="32">
        <f t="shared" si="3"/>
        <v>3715</v>
      </c>
      <c r="Q6" s="32">
        <f t="shared" si="3"/>
        <v>31128</v>
      </c>
      <c r="R6" s="32">
        <f t="shared" si="3"/>
        <v>134.07</v>
      </c>
      <c r="S6" s="32">
        <f t="shared" si="3"/>
        <v>232.18</v>
      </c>
      <c r="T6" s="32">
        <f t="shared" si="3"/>
        <v>19472</v>
      </c>
      <c r="U6" s="32">
        <f t="shared" si="3"/>
        <v>84.15</v>
      </c>
      <c r="V6" s="32">
        <f t="shared" si="3"/>
        <v>231.4</v>
      </c>
      <c r="W6" s="33">
        <f>IF(W7="",NA(),W7)</f>
        <v>102.99</v>
      </c>
      <c r="X6" s="33">
        <f t="shared" ref="X6:AF6" si="4">IF(X7="",NA(),X7)</f>
        <v>100.84</v>
      </c>
      <c r="Y6" s="33">
        <f t="shared" si="4"/>
        <v>102.64</v>
      </c>
      <c r="Z6" s="33">
        <f t="shared" si="4"/>
        <v>116.94</v>
      </c>
      <c r="AA6" s="33">
        <f t="shared" si="4"/>
        <v>113.7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523.91</v>
      </c>
      <c r="AT6" s="33">
        <f t="shared" ref="AT6:BB6" si="6">IF(AT7="",NA(),AT7)</f>
        <v>813.91</v>
      </c>
      <c r="AU6" s="33">
        <f t="shared" si="6"/>
        <v>610.96</v>
      </c>
      <c r="AV6" s="33">
        <f t="shared" si="6"/>
        <v>234.29</v>
      </c>
      <c r="AW6" s="33">
        <f t="shared" si="6"/>
        <v>206.47</v>
      </c>
      <c r="AX6" s="33">
        <f t="shared" si="6"/>
        <v>995.5</v>
      </c>
      <c r="AY6" s="33">
        <f t="shared" si="6"/>
        <v>915.5</v>
      </c>
      <c r="AZ6" s="33">
        <f t="shared" si="6"/>
        <v>963.24</v>
      </c>
      <c r="BA6" s="33">
        <f t="shared" si="6"/>
        <v>381.53</v>
      </c>
      <c r="BB6" s="33">
        <f t="shared" si="6"/>
        <v>391.54</v>
      </c>
      <c r="BC6" s="32" t="str">
        <f>IF(BC7="","",IF(BC7="-","【-】","【"&amp;SUBSTITUTE(TEXT(BC7,"#,##0.00"),"-","△")&amp;"】"))</f>
        <v>【262.74】</v>
      </c>
      <c r="BD6" s="33">
        <f>IF(BD7="",NA(),BD7)</f>
        <v>394.32</v>
      </c>
      <c r="BE6" s="33">
        <f t="shared" ref="BE6:BM6" si="7">IF(BE7="",NA(),BE7)</f>
        <v>396.42</v>
      </c>
      <c r="BF6" s="33">
        <f t="shared" si="7"/>
        <v>416.39</v>
      </c>
      <c r="BG6" s="33">
        <f t="shared" si="7"/>
        <v>428.71</v>
      </c>
      <c r="BH6" s="33">
        <f t="shared" si="7"/>
        <v>418.39</v>
      </c>
      <c r="BI6" s="33">
        <f t="shared" si="7"/>
        <v>414.59</v>
      </c>
      <c r="BJ6" s="33">
        <f t="shared" si="7"/>
        <v>404.78</v>
      </c>
      <c r="BK6" s="33">
        <f t="shared" si="7"/>
        <v>400.38</v>
      </c>
      <c r="BL6" s="33">
        <f t="shared" si="7"/>
        <v>393.27</v>
      </c>
      <c r="BM6" s="33">
        <f t="shared" si="7"/>
        <v>386.97</v>
      </c>
      <c r="BN6" s="32" t="str">
        <f>IF(BN7="","",IF(BN7="-","【-】","【"&amp;SUBSTITUTE(TEXT(BN7,"#,##0.00"),"-","△")&amp;"】"))</f>
        <v>【276.38】</v>
      </c>
      <c r="BO6" s="33">
        <f>IF(BO7="",NA(),BO7)</f>
        <v>84.07</v>
      </c>
      <c r="BP6" s="33">
        <f t="shared" ref="BP6:BX6" si="8">IF(BP7="",NA(),BP7)</f>
        <v>82.17</v>
      </c>
      <c r="BQ6" s="33">
        <f t="shared" si="8"/>
        <v>82.66</v>
      </c>
      <c r="BR6" s="33">
        <f t="shared" si="8"/>
        <v>95.12</v>
      </c>
      <c r="BS6" s="33">
        <f t="shared" si="8"/>
        <v>92.36</v>
      </c>
      <c r="BT6" s="33">
        <f t="shared" si="8"/>
        <v>97.71</v>
      </c>
      <c r="BU6" s="33">
        <f t="shared" si="8"/>
        <v>98.07</v>
      </c>
      <c r="BV6" s="33">
        <f t="shared" si="8"/>
        <v>96.56</v>
      </c>
      <c r="BW6" s="33">
        <f t="shared" si="8"/>
        <v>100.47</v>
      </c>
      <c r="BX6" s="33">
        <f t="shared" si="8"/>
        <v>101.72</v>
      </c>
      <c r="BY6" s="32" t="str">
        <f>IF(BY7="","",IF(BY7="-","【-】","【"&amp;SUBSTITUTE(TEXT(BY7,"#,##0.00"),"-","△")&amp;"】"))</f>
        <v>【104.99】</v>
      </c>
      <c r="BZ6" s="33">
        <f>IF(BZ7="",NA(),BZ7)</f>
        <v>260.99</v>
      </c>
      <c r="CA6" s="33">
        <f t="shared" ref="CA6:CI6" si="9">IF(CA7="",NA(),CA7)</f>
        <v>267.10000000000002</v>
      </c>
      <c r="CB6" s="33">
        <f t="shared" si="9"/>
        <v>266.35000000000002</v>
      </c>
      <c r="CC6" s="33">
        <f t="shared" si="9"/>
        <v>227.18</v>
      </c>
      <c r="CD6" s="33">
        <f t="shared" si="9"/>
        <v>235.25</v>
      </c>
      <c r="CE6" s="33">
        <f t="shared" si="9"/>
        <v>173.56</v>
      </c>
      <c r="CF6" s="33">
        <f t="shared" si="9"/>
        <v>172.26</v>
      </c>
      <c r="CG6" s="33">
        <f t="shared" si="9"/>
        <v>177.14</v>
      </c>
      <c r="CH6" s="33">
        <f t="shared" si="9"/>
        <v>169.82</v>
      </c>
      <c r="CI6" s="33">
        <f t="shared" si="9"/>
        <v>168.2</v>
      </c>
      <c r="CJ6" s="32" t="str">
        <f>IF(CJ7="","",IF(CJ7="-","【-】","【"&amp;SUBSTITUTE(TEXT(CJ7,"#,##0.00"),"-","△")&amp;"】"))</f>
        <v>【163.72】</v>
      </c>
      <c r="CK6" s="33">
        <f>IF(CK7="",NA(),CK7)</f>
        <v>55.36</v>
      </c>
      <c r="CL6" s="33">
        <f t="shared" ref="CL6:CT6" si="10">IF(CL7="",NA(),CL7)</f>
        <v>53.02</v>
      </c>
      <c r="CM6" s="33">
        <f t="shared" si="10"/>
        <v>49.27</v>
      </c>
      <c r="CN6" s="33">
        <f t="shared" si="10"/>
        <v>48.9</v>
      </c>
      <c r="CO6" s="33">
        <f t="shared" si="10"/>
        <v>51.9</v>
      </c>
      <c r="CP6" s="33">
        <f t="shared" si="10"/>
        <v>55.84</v>
      </c>
      <c r="CQ6" s="33">
        <f t="shared" si="10"/>
        <v>55.68</v>
      </c>
      <c r="CR6" s="33">
        <f t="shared" si="10"/>
        <v>55.64</v>
      </c>
      <c r="CS6" s="33">
        <f t="shared" si="10"/>
        <v>55.13</v>
      </c>
      <c r="CT6" s="33">
        <f t="shared" si="10"/>
        <v>54.77</v>
      </c>
      <c r="CU6" s="32" t="str">
        <f>IF(CU7="","",IF(CU7="-","【-】","【"&amp;SUBSTITUTE(TEXT(CU7,"#,##0.00"),"-","△")&amp;"】"))</f>
        <v>【59.76】</v>
      </c>
      <c r="CV6" s="33">
        <f>IF(CV7="",NA(),CV7)</f>
        <v>79.39</v>
      </c>
      <c r="CW6" s="33">
        <f t="shared" ref="CW6:DE6" si="11">IF(CW7="",NA(),CW7)</f>
        <v>82.17</v>
      </c>
      <c r="CX6" s="33">
        <f t="shared" si="11"/>
        <v>87.35</v>
      </c>
      <c r="CY6" s="33">
        <f t="shared" si="11"/>
        <v>87.68</v>
      </c>
      <c r="CZ6" s="33">
        <f t="shared" si="11"/>
        <v>83.95</v>
      </c>
      <c r="DA6" s="33">
        <f t="shared" si="11"/>
        <v>83.11</v>
      </c>
      <c r="DB6" s="33">
        <f t="shared" si="11"/>
        <v>83.18</v>
      </c>
      <c r="DC6" s="33">
        <f t="shared" si="11"/>
        <v>83.09</v>
      </c>
      <c r="DD6" s="33">
        <f t="shared" si="11"/>
        <v>83</v>
      </c>
      <c r="DE6" s="33">
        <f t="shared" si="11"/>
        <v>82.89</v>
      </c>
      <c r="DF6" s="32" t="str">
        <f>IF(DF7="","",IF(DF7="-","【-】","【"&amp;SUBSTITUTE(TEXT(DF7,"#,##0.00"),"-","△")&amp;"】"))</f>
        <v>【89.95】</v>
      </c>
      <c r="DG6" s="33">
        <f>IF(DG7="",NA(),DG7)</f>
        <v>43.19</v>
      </c>
      <c r="DH6" s="33">
        <f t="shared" ref="DH6:DP6" si="12">IF(DH7="",NA(),DH7)</f>
        <v>43.72</v>
      </c>
      <c r="DI6" s="33">
        <f t="shared" si="12"/>
        <v>44</v>
      </c>
      <c r="DJ6" s="33">
        <f t="shared" si="12"/>
        <v>47.43</v>
      </c>
      <c r="DK6" s="33">
        <f t="shared" si="12"/>
        <v>48.04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0.53</v>
      </c>
      <c r="DS6" s="33">
        <f t="shared" ref="DS6:EA6" si="13">IF(DS7="",NA(),DS7)</f>
        <v>1.03</v>
      </c>
      <c r="DT6" s="33">
        <f t="shared" si="13"/>
        <v>2.88</v>
      </c>
      <c r="DU6" s="33">
        <f t="shared" si="13"/>
        <v>9.75</v>
      </c>
      <c r="DV6" s="33">
        <f t="shared" si="13"/>
        <v>12.54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v>
      </c>
      <c r="ED6" s="33">
        <f t="shared" ref="ED6:EL6" si="14">IF(ED7="",NA(),ED7)</f>
        <v>1.67</v>
      </c>
      <c r="EE6" s="33">
        <f t="shared" si="14"/>
        <v>0.72</v>
      </c>
      <c r="EF6" s="33">
        <f t="shared" si="14"/>
        <v>0.56000000000000005</v>
      </c>
      <c r="EG6" s="33">
        <f t="shared" si="14"/>
        <v>0.56000000000000005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162094</v>
      </c>
      <c r="D7" s="35">
        <v>46</v>
      </c>
      <c r="E7" s="35">
        <v>1</v>
      </c>
      <c r="F7" s="35">
        <v>0</v>
      </c>
      <c r="G7" s="35">
        <v>1</v>
      </c>
      <c r="H7" s="35" t="s">
        <v>93</v>
      </c>
      <c r="I7" s="35" t="s">
        <v>94</v>
      </c>
      <c r="J7" s="35" t="s">
        <v>95</v>
      </c>
      <c r="K7" s="35" t="s">
        <v>96</v>
      </c>
      <c r="L7" s="35" t="s">
        <v>97</v>
      </c>
      <c r="M7" s="36" t="s">
        <v>98</v>
      </c>
      <c r="N7" s="36">
        <v>64.239999999999995</v>
      </c>
      <c r="O7" s="36">
        <v>62.77</v>
      </c>
      <c r="P7" s="36">
        <v>3715</v>
      </c>
      <c r="Q7" s="36">
        <v>31128</v>
      </c>
      <c r="R7" s="36">
        <v>134.07</v>
      </c>
      <c r="S7" s="36">
        <v>232.18</v>
      </c>
      <c r="T7" s="36">
        <v>19472</v>
      </c>
      <c r="U7" s="36">
        <v>84.15</v>
      </c>
      <c r="V7" s="36">
        <v>231.4</v>
      </c>
      <c r="W7" s="36">
        <v>102.99</v>
      </c>
      <c r="X7" s="36">
        <v>100.84</v>
      </c>
      <c r="Y7" s="36">
        <v>102.64</v>
      </c>
      <c r="Z7" s="36">
        <v>116.94</v>
      </c>
      <c r="AA7" s="36">
        <v>113.7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523.91</v>
      </c>
      <c r="AT7" s="36">
        <v>813.91</v>
      </c>
      <c r="AU7" s="36">
        <v>610.96</v>
      </c>
      <c r="AV7" s="36">
        <v>234.29</v>
      </c>
      <c r="AW7" s="36">
        <v>206.47</v>
      </c>
      <c r="AX7" s="36">
        <v>995.5</v>
      </c>
      <c r="AY7" s="36">
        <v>915.5</v>
      </c>
      <c r="AZ7" s="36">
        <v>963.24</v>
      </c>
      <c r="BA7" s="36">
        <v>381.53</v>
      </c>
      <c r="BB7" s="36">
        <v>391.54</v>
      </c>
      <c r="BC7" s="36">
        <v>262.74</v>
      </c>
      <c r="BD7" s="36">
        <v>394.32</v>
      </c>
      <c r="BE7" s="36">
        <v>396.42</v>
      </c>
      <c r="BF7" s="36">
        <v>416.39</v>
      </c>
      <c r="BG7" s="36">
        <v>428.71</v>
      </c>
      <c r="BH7" s="36">
        <v>418.39</v>
      </c>
      <c r="BI7" s="36">
        <v>414.59</v>
      </c>
      <c r="BJ7" s="36">
        <v>404.78</v>
      </c>
      <c r="BK7" s="36">
        <v>400.38</v>
      </c>
      <c r="BL7" s="36">
        <v>393.27</v>
      </c>
      <c r="BM7" s="36">
        <v>386.97</v>
      </c>
      <c r="BN7" s="36">
        <v>276.38</v>
      </c>
      <c r="BO7" s="36">
        <v>84.07</v>
      </c>
      <c r="BP7" s="36">
        <v>82.17</v>
      </c>
      <c r="BQ7" s="36">
        <v>82.66</v>
      </c>
      <c r="BR7" s="36">
        <v>95.12</v>
      </c>
      <c r="BS7" s="36">
        <v>92.36</v>
      </c>
      <c r="BT7" s="36">
        <v>97.71</v>
      </c>
      <c r="BU7" s="36">
        <v>98.07</v>
      </c>
      <c r="BV7" s="36">
        <v>96.56</v>
      </c>
      <c r="BW7" s="36">
        <v>100.47</v>
      </c>
      <c r="BX7" s="36">
        <v>101.72</v>
      </c>
      <c r="BY7" s="36">
        <v>104.99</v>
      </c>
      <c r="BZ7" s="36">
        <v>260.99</v>
      </c>
      <c r="CA7" s="36">
        <v>267.10000000000002</v>
      </c>
      <c r="CB7" s="36">
        <v>266.35000000000002</v>
      </c>
      <c r="CC7" s="36">
        <v>227.18</v>
      </c>
      <c r="CD7" s="36">
        <v>235.25</v>
      </c>
      <c r="CE7" s="36">
        <v>173.56</v>
      </c>
      <c r="CF7" s="36">
        <v>172.26</v>
      </c>
      <c r="CG7" s="36">
        <v>177.14</v>
      </c>
      <c r="CH7" s="36">
        <v>169.82</v>
      </c>
      <c r="CI7" s="36">
        <v>168.2</v>
      </c>
      <c r="CJ7" s="36">
        <v>163.72</v>
      </c>
      <c r="CK7" s="36">
        <v>55.36</v>
      </c>
      <c r="CL7" s="36">
        <v>53.02</v>
      </c>
      <c r="CM7" s="36">
        <v>49.27</v>
      </c>
      <c r="CN7" s="36">
        <v>48.9</v>
      </c>
      <c r="CO7" s="36">
        <v>51.9</v>
      </c>
      <c r="CP7" s="36">
        <v>55.84</v>
      </c>
      <c r="CQ7" s="36">
        <v>55.68</v>
      </c>
      <c r="CR7" s="36">
        <v>55.64</v>
      </c>
      <c r="CS7" s="36">
        <v>55.13</v>
      </c>
      <c r="CT7" s="36">
        <v>54.77</v>
      </c>
      <c r="CU7" s="36">
        <v>59.76</v>
      </c>
      <c r="CV7" s="36">
        <v>79.39</v>
      </c>
      <c r="CW7" s="36">
        <v>82.17</v>
      </c>
      <c r="CX7" s="36">
        <v>87.35</v>
      </c>
      <c r="CY7" s="36">
        <v>87.68</v>
      </c>
      <c r="CZ7" s="36">
        <v>83.95</v>
      </c>
      <c r="DA7" s="36">
        <v>83.11</v>
      </c>
      <c r="DB7" s="36">
        <v>83.18</v>
      </c>
      <c r="DC7" s="36">
        <v>83.09</v>
      </c>
      <c r="DD7" s="36">
        <v>83</v>
      </c>
      <c r="DE7" s="36">
        <v>82.89</v>
      </c>
      <c r="DF7" s="36">
        <v>89.95</v>
      </c>
      <c r="DG7" s="36">
        <v>43.19</v>
      </c>
      <c r="DH7" s="36">
        <v>43.72</v>
      </c>
      <c r="DI7" s="36">
        <v>44</v>
      </c>
      <c r="DJ7" s="36">
        <v>47.43</v>
      </c>
      <c r="DK7" s="36">
        <v>48.04</v>
      </c>
      <c r="DL7" s="36">
        <v>37.090000000000003</v>
      </c>
      <c r="DM7" s="36">
        <v>38.07</v>
      </c>
      <c r="DN7" s="36">
        <v>39.06</v>
      </c>
      <c r="DO7" s="36">
        <v>46.66</v>
      </c>
      <c r="DP7" s="36">
        <v>47.46</v>
      </c>
      <c r="DQ7" s="36">
        <v>47.18</v>
      </c>
      <c r="DR7" s="36">
        <v>0.53</v>
      </c>
      <c r="DS7" s="36">
        <v>1.03</v>
      </c>
      <c r="DT7" s="36">
        <v>2.88</v>
      </c>
      <c r="DU7" s="36">
        <v>9.75</v>
      </c>
      <c r="DV7" s="36">
        <v>12.54</v>
      </c>
      <c r="DW7" s="36">
        <v>6.63</v>
      </c>
      <c r="DX7" s="36">
        <v>7.73</v>
      </c>
      <c r="DY7" s="36">
        <v>8.8699999999999992</v>
      </c>
      <c r="DZ7" s="36">
        <v>9.85</v>
      </c>
      <c r="EA7" s="36">
        <v>9.7100000000000009</v>
      </c>
      <c r="EB7" s="36">
        <v>13.18</v>
      </c>
      <c r="EC7" s="36">
        <v>1</v>
      </c>
      <c r="ED7" s="36">
        <v>1.67</v>
      </c>
      <c r="EE7" s="36">
        <v>0.72</v>
      </c>
      <c r="EF7" s="36">
        <v>0.56000000000000005</v>
      </c>
      <c r="EG7" s="36">
        <v>0.56000000000000005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2017-02-06T00:11:30Z</cp:lastPrinted>
  <dcterms:created xsi:type="dcterms:W3CDTF">2017-02-01T08:40:03Z</dcterms:created>
  <dcterms:modified xsi:type="dcterms:W3CDTF">2017-02-06T00:15:01Z</dcterms:modified>
</cp:coreProperties>
</file>