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calcMode="autoNoTable" iterate="1" iterateCount="1" iterateDelta="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<sst xmlns="http://schemas.openxmlformats.org/spreadsheetml/2006/main" count="217" uniqueCount="106">
  <si>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</si>
  <si>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</si>
  <si>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</si>
  <si>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</si>
  <si>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</si>
  <si>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</si>
  <si>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</si>
  <si>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</si>
  <si>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</si>
  <si>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</si>
  <si>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</si>
  <si>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</si>
  <si>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</si>
  <si>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</si>
  <si>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</si>
  <si>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</si>
  <si>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</si>
  <si>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</si>
  <si>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</si>
  <si>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</si>
  <si>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</si>
  <si>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</si>
  <si>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</si>
  <si>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</si>
  <si>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</si>
  <si>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</si>
  <si>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</si>
  <si>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</si>
  <si>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</si>
  <si>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</si>
  <si>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</si>
  <si>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</si>
  <si>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</si>
  <si>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</si>
  <si>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</si>
  <si>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</si>
  <si>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</si>
  <si>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</si>
  <si>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</si>
  <si>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</si>
  <si>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</si>
  <si>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</si>
  <si>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</si>
  <si>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</si>
  <si>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</si>
  <si>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</si>
  <si>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</si>
  <si>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</si>
  <si>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</si>
  <si>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</si>
  <si>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</si>
  <si>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</si>
  <si>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</si>
  <si>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</si>
  <si>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</si>
  <si>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</si>
  <si>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</si>
  <si>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</si>
  <si>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</si>
  <si>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</si>
  <si>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</si>
  <si>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</si>
  <si>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</si>
  <si>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</si>
  <si>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</si>
  <si>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</si>
  <si>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</si>
  <si>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</si>
  <si>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</si>
  <si>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</si>
  <si>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</si>
  <si>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</si>
  <si>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</si>
  <si>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</si>
  <si>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</si>
  <si>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</si>
  <si>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</si>
  <si>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</si>
  <si>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</si>
  <si>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</si>
  <si>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</si>
  <si>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</si>
  <si>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</si>
  <si>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</si>
  <si>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</si>
  <si>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</si>
  <si>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</si>
  <si>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</si>
  <si>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</si>
  <si>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</si>
  <si>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</si>
  <si>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</si>
  <si>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</si>
  <si>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</si>
  <si>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</si>
  <si>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</si>
  <si>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</si>
  <si>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</si>
  <si>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</si>
  <si>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</si>
  <si>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</si>
  <si>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</si>
  <si>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</si>
  <si>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①H22年度に水道料金を1㎥あたり10円引き下げたことにより赤字に転じたまま脱却できない状況が継続している。
②累積欠損金もさらに増加している。
③現在は短期的な債務に対する支払能力はあるが、今後企業債が増える方向にあり、流動資産の現金も減少傾向になることから、流動比率は下がっていくと見られる。
④今のところ類似団体と似たような比率となっているが、今後も企業債を借りて高度浄水処理施設整備事業等を行っていく予定であるため企業債残高は増え、給水収益は減少するという傾向が続く。
⑤給水に係る費用が給水収益以外の費用で賄われているため、適切な料金収入が必要であると考える。
⑥給水原価が186.23円と類似団体からみても高めであるが供給単価は158.77円と低いため、経常費用の削減を図るとともに料金の見直しを検討する必要がある。
⑦全国平均並みであり適正な利用状況と規模である。
⑧有収率が80%台と全国平均からみてもかなり低く推移しており、収益につながらない施設稼働状況のため、漏水調査委託料として10,000千円以上を年間計上して調査をしているが、これといった原因特定に至っていないため費用対効果をあげる方策が重要な課題となっている。
</t>
    <rPh sb="4" eb="6">
      <t>ネンド</t>
    </rPh>
    <rPh sb="7" eb="9">
      <t>スイドウ</t>
    </rPh>
    <rPh sb="9" eb="11">
      <t>リョウキン</t>
    </rPh>
    <rPh sb="19" eb="20">
      <t>エン</t>
    </rPh>
    <rPh sb="30" eb="32">
      <t>アカジ</t>
    </rPh>
    <rPh sb="33" eb="34">
      <t>テン</t>
    </rPh>
    <rPh sb="38" eb="40">
      <t>ダッキャク</t>
    </rPh>
    <rPh sb="44" eb="46">
      <t>ジョウキョウ</t>
    </rPh>
    <rPh sb="47" eb="49">
      <t>ケイゾク</t>
    </rPh>
    <rPh sb="56" eb="58">
      <t>ルイセキ</t>
    </rPh>
    <rPh sb="58" eb="61">
      <t>ケッソンキン</t>
    </rPh>
    <rPh sb="65" eb="67">
      <t>ゾウカ</t>
    </rPh>
    <rPh sb="74" eb="76">
      <t>ゲンザイ</t>
    </rPh>
    <rPh sb="77" eb="79">
      <t>タンキ</t>
    </rPh>
    <rPh sb="79" eb="80">
      <t>テキ</t>
    </rPh>
    <rPh sb="81" eb="83">
      <t>サイム</t>
    </rPh>
    <rPh sb="84" eb="85">
      <t>タイ</t>
    </rPh>
    <rPh sb="87" eb="89">
      <t>シハライ</t>
    </rPh>
    <rPh sb="89" eb="91">
      <t>ノウリョク</t>
    </rPh>
    <rPh sb="96" eb="98">
      <t>コンゴ</t>
    </rPh>
    <rPh sb="98" eb="100">
      <t>キギョウ</t>
    </rPh>
    <rPh sb="100" eb="101">
      <t>サイ</t>
    </rPh>
    <rPh sb="102" eb="103">
      <t>フ</t>
    </rPh>
    <rPh sb="105" eb="107">
      <t>ホウコウ</t>
    </rPh>
    <rPh sb="111" eb="113">
      <t>リュウドウ</t>
    </rPh>
    <rPh sb="113" eb="115">
      <t>シサン</t>
    </rPh>
    <rPh sb="116" eb="118">
      <t>ゲンキン</t>
    </rPh>
    <rPh sb="119" eb="121">
      <t>ゲンショウ</t>
    </rPh>
    <rPh sb="121" eb="123">
      <t>ケイコウ</t>
    </rPh>
    <rPh sb="131" eb="133">
      <t>リュウドウ</t>
    </rPh>
    <rPh sb="133" eb="135">
      <t>ヒリツ</t>
    </rPh>
    <rPh sb="136" eb="137">
      <t>サ</t>
    </rPh>
    <rPh sb="143" eb="144">
      <t>ミ</t>
    </rPh>
    <rPh sb="150" eb="151">
      <t>イマ</t>
    </rPh>
    <rPh sb="155" eb="157">
      <t>ルイジ</t>
    </rPh>
    <rPh sb="157" eb="159">
      <t>ダンタイ</t>
    </rPh>
    <rPh sb="160" eb="161">
      <t>ニ</t>
    </rPh>
    <rPh sb="165" eb="167">
      <t>ヒリツ</t>
    </rPh>
    <rPh sb="175" eb="177">
      <t>コンゴ</t>
    </rPh>
    <rPh sb="178" eb="180">
      <t>キギョウ</t>
    </rPh>
    <rPh sb="180" eb="181">
      <t>サイ</t>
    </rPh>
    <rPh sb="185" eb="187">
      <t>コウド</t>
    </rPh>
    <rPh sb="187" eb="189">
      <t>ジョウスイ</t>
    </rPh>
    <rPh sb="189" eb="191">
      <t>ショリ</t>
    </rPh>
    <rPh sb="191" eb="193">
      <t>シセツ</t>
    </rPh>
    <rPh sb="193" eb="195">
      <t>セイビ</t>
    </rPh>
    <rPh sb="195" eb="197">
      <t>ジギョウ</t>
    </rPh>
    <rPh sb="197" eb="198">
      <t>トウ</t>
    </rPh>
    <rPh sb="199" eb="200">
      <t>オコナ</t>
    </rPh>
    <rPh sb="204" eb="206">
      <t>ヨテイ</t>
    </rPh>
    <rPh sb="217" eb="218">
      <t>フ</t>
    </rPh>
    <rPh sb="220" eb="222">
      <t>キュウスイ</t>
    </rPh>
    <rPh sb="222" eb="224">
      <t>シュウエキ</t>
    </rPh>
    <rPh sb="225" eb="227">
      <t>ゲンショウ</t>
    </rPh>
    <rPh sb="232" eb="234">
      <t>ケイコウ</t>
    </rPh>
    <rPh sb="235" eb="236">
      <t>ツヅ</t>
    </rPh>
    <rPh sb="240" eb="242">
      <t>キュウスイ</t>
    </rPh>
    <rPh sb="243" eb="244">
      <t>カカ</t>
    </rPh>
    <rPh sb="245" eb="247">
      <t>ヒヨウ</t>
    </rPh>
    <rPh sb="248" eb="250">
      <t>キュウスイ</t>
    </rPh>
    <rPh sb="250" eb="252">
      <t>シュウエキ</t>
    </rPh>
    <rPh sb="252" eb="254">
      <t>イガイ</t>
    </rPh>
    <rPh sb="255" eb="257">
      <t>ヒヨウ</t>
    </rPh>
    <rPh sb="258" eb="259">
      <t>マカナ</t>
    </rPh>
    <rPh sb="267" eb="269">
      <t>テキセツ</t>
    </rPh>
    <rPh sb="270" eb="272">
      <t>リョウキン</t>
    </rPh>
    <rPh sb="272" eb="274">
      <t>シュウニュウ</t>
    </rPh>
    <rPh sb="275" eb="277">
      <t>ヒツヨウ</t>
    </rPh>
    <rPh sb="281" eb="282">
      <t>カンガ</t>
    </rPh>
    <rPh sb="287" eb="289">
      <t>キュウスイ</t>
    </rPh>
    <rPh sb="289" eb="291">
      <t>ゲンカ</t>
    </rPh>
    <rPh sb="298" eb="299">
      <t>エン</t>
    </rPh>
    <rPh sb="300" eb="302">
      <t>ルイジ</t>
    </rPh>
    <rPh sb="302" eb="304">
      <t>ダンタイ</t>
    </rPh>
    <rPh sb="309" eb="310">
      <t>タカ</t>
    </rPh>
    <rPh sb="315" eb="317">
      <t>キョウキュウ</t>
    </rPh>
    <rPh sb="317" eb="319">
      <t>タンカ</t>
    </rPh>
    <rPh sb="326" eb="327">
      <t>エン</t>
    </rPh>
    <rPh sb="328" eb="329">
      <t>ヒク</t>
    </rPh>
    <rPh sb="333" eb="335">
      <t>ケイジョウ</t>
    </rPh>
    <rPh sb="335" eb="337">
      <t>ヒヨウ</t>
    </rPh>
    <rPh sb="338" eb="340">
      <t>サクゲン</t>
    </rPh>
    <rPh sb="341" eb="342">
      <t>ハカ</t>
    </rPh>
    <rPh sb="347" eb="349">
      <t>リョウキン</t>
    </rPh>
    <rPh sb="350" eb="352">
      <t>ミナオ</t>
    </rPh>
    <rPh sb="354" eb="356">
      <t>ケントウ</t>
    </rPh>
    <rPh sb="358" eb="360">
      <t>ヒツヨウ</t>
    </rPh>
    <rPh sb="366" eb="368">
      <t>ゼンコク</t>
    </rPh>
    <rPh sb="368" eb="370">
      <t>ヘイキン</t>
    </rPh>
    <rPh sb="370" eb="371">
      <t>ナ</t>
    </rPh>
    <rPh sb="375" eb="377">
      <t>テキセイ</t>
    </rPh>
    <rPh sb="378" eb="380">
      <t>リヨウ</t>
    </rPh>
    <rPh sb="380" eb="382">
      <t>ジョウキョウ</t>
    </rPh>
    <rPh sb="383" eb="385">
      <t>キボ</t>
    </rPh>
    <rPh sb="391" eb="392">
      <t>ユウ</t>
    </rPh>
    <rPh sb="392" eb="393">
      <t>シュウ</t>
    </rPh>
    <rPh sb="393" eb="394">
      <t>リツ</t>
    </rPh>
    <rPh sb="398" eb="399">
      <t>ダイ</t>
    </rPh>
    <rPh sb="414" eb="416">
      <t>スイイ</t>
    </rPh>
    <rPh sb="421" eb="423">
      <t>シュウエキ</t>
    </rPh>
    <rPh sb="430" eb="432">
      <t>シセツ</t>
    </rPh>
    <rPh sb="432" eb="434">
      <t>カドウ</t>
    </rPh>
    <rPh sb="434" eb="436">
      <t>ジョウキョウ</t>
    </rPh>
    <rPh sb="461" eb="463">
      <t>ネンカン</t>
    </rPh>
    <rPh sb="467" eb="469">
      <t>チョウサ</t>
    </rPh>
    <rPh sb="487" eb="488">
      <t>イタ</t>
    </rPh>
    <rPh sb="504" eb="506">
      <t>ホウサク</t>
    </rPh>
    <phoneticPr fontId="4"/>
  </si>
  <si>
    <t>①類似団体や全国平均に比べても高めであり、法定耐用年数に近い資産を多く保有していることから将来的な更新等について経営に与える影響も踏まえ検討していく必要がある。
③管路更新が必要な割には、類似団体より更新ペースが遅いことがわかる。管路の更新投資を増やすため、財源確保や経営に与える影響を分析する必要がある。</t>
    <rPh sb="1" eb="3">
      <t>ルイジ</t>
    </rPh>
    <rPh sb="3" eb="5">
      <t>ダンタイ</t>
    </rPh>
    <rPh sb="6" eb="8">
      <t>ゼンコク</t>
    </rPh>
    <rPh sb="8" eb="10">
      <t>ヘイキン</t>
    </rPh>
    <rPh sb="11" eb="12">
      <t>クラ</t>
    </rPh>
    <rPh sb="15" eb="16">
      <t>タカ</t>
    </rPh>
    <rPh sb="21" eb="23">
      <t>ホウテイ</t>
    </rPh>
    <rPh sb="23" eb="25">
      <t>タイヨウ</t>
    </rPh>
    <rPh sb="25" eb="27">
      <t>ネンスウ</t>
    </rPh>
    <rPh sb="28" eb="29">
      <t>チカ</t>
    </rPh>
    <rPh sb="30" eb="32">
      <t>シサン</t>
    </rPh>
    <rPh sb="33" eb="34">
      <t>オオ</t>
    </rPh>
    <rPh sb="35" eb="37">
      <t>ホユウ</t>
    </rPh>
    <rPh sb="45" eb="48">
      <t>ショウライテキ</t>
    </rPh>
    <rPh sb="49" eb="52">
      <t>コウシントウ</t>
    </rPh>
    <rPh sb="68" eb="70">
      <t>ケントウ</t>
    </rPh>
    <rPh sb="74" eb="76">
      <t>ヒツヨウ</t>
    </rPh>
    <rPh sb="82" eb="84">
      <t>カンロ</t>
    </rPh>
    <rPh sb="84" eb="86">
      <t>コウシン</t>
    </rPh>
    <rPh sb="87" eb="89">
      <t>ヒツヨウ</t>
    </rPh>
    <rPh sb="90" eb="91">
      <t>ワリ</t>
    </rPh>
    <rPh sb="94" eb="96">
      <t>ルイジ</t>
    </rPh>
    <rPh sb="96" eb="98">
      <t>ダンタイ</t>
    </rPh>
    <rPh sb="100" eb="102">
      <t>コウシン</t>
    </rPh>
    <rPh sb="106" eb="107">
      <t>オソ</t>
    </rPh>
    <rPh sb="115" eb="117">
      <t>カンロ</t>
    </rPh>
    <rPh sb="118" eb="120">
      <t>コウシン</t>
    </rPh>
    <rPh sb="120" eb="122">
      <t>トウシ</t>
    </rPh>
    <rPh sb="123" eb="124">
      <t>フ</t>
    </rPh>
    <rPh sb="129" eb="131">
      <t>ザイゲン</t>
    </rPh>
    <rPh sb="131" eb="133">
      <t>カクホ</t>
    </rPh>
    <rPh sb="134" eb="136">
      <t>ケイエイ</t>
    </rPh>
    <rPh sb="137" eb="138">
      <t>アタ</t>
    </rPh>
    <rPh sb="140" eb="142">
      <t>エイキョウ</t>
    </rPh>
    <rPh sb="143" eb="145">
      <t>ブンセキ</t>
    </rPh>
    <rPh sb="147" eb="149">
      <t>ヒツヨウ</t>
    </rPh>
    <phoneticPr fontId="4"/>
  </si>
  <si>
    <t>　H22年度からの累積欠損金の増加をみても、料金回収率をみても、一般会計繰入金を視野に入れながら、実情に見合った料金体系及び料金改定を考えていかねばならない時期に来ている。
　また、施設利用率が高くても有収率が低水準であるため、収益につながっていないことがわかる。漏水箇所の発見と修繕が急務である。
　老朽化の状況からは、有形固定資産減価償却率が高く管路更新率が低いため、管路の更新投資を増やす必要がある。一方、水質安全対策のための事業費も必要なため、老朽化対策と投資のあり方についての検討が必要である。</t>
    <rPh sb="4" eb="6">
      <t>ネンド</t>
    </rPh>
    <rPh sb="9" eb="11">
      <t>ルイセキ</t>
    </rPh>
    <rPh sb="11" eb="14">
      <t>ケッソンキン</t>
    </rPh>
    <rPh sb="15" eb="17">
      <t>ゾウカ</t>
    </rPh>
    <rPh sb="22" eb="24">
      <t>リョウキン</t>
    </rPh>
    <rPh sb="24" eb="26">
      <t>カイシュウ</t>
    </rPh>
    <rPh sb="26" eb="27">
      <t>リツ</t>
    </rPh>
    <rPh sb="32" eb="34">
      <t>イッパン</t>
    </rPh>
    <rPh sb="34" eb="35">
      <t>カイ</t>
    </rPh>
    <rPh sb="35" eb="36">
      <t>ケイ</t>
    </rPh>
    <rPh sb="36" eb="38">
      <t>クリイレ</t>
    </rPh>
    <rPh sb="38" eb="39">
      <t>キン</t>
    </rPh>
    <rPh sb="49" eb="51">
      <t>ジツジョウ</t>
    </rPh>
    <rPh sb="52" eb="54">
      <t>ミア</t>
    </rPh>
    <rPh sb="56" eb="58">
      <t>リョウキン</t>
    </rPh>
    <rPh sb="58" eb="60">
      <t>タイケイ</t>
    </rPh>
    <rPh sb="60" eb="61">
      <t>オヨ</t>
    </rPh>
    <rPh sb="62" eb="64">
      <t>リョウキン</t>
    </rPh>
    <rPh sb="64" eb="66">
      <t>カイテイ</t>
    </rPh>
    <rPh sb="67" eb="68">
      <t>カンガ</t>
    </rPh>
    <rPh sb="78" eb="80">
      <t>ジキ</t>
    </rPh>
    <rPh sb="81" eb="82">
      <t>キ</t>
    </rPh>
    <rPh sb="91" eb="93">
      <t>シセツ</t>
    </rPh>
    <rPh sb="93" eb="96">
      <t>リヨウリツ</t>
    </rPh>
    <rPh sb="97" eb="98">
      <t>タカ</t>
    </rPh>
    <rPh sb="101" eb="102">
      <t>ユウ</t>
    </rPh>
    <rPh sb="102" eb="103">
      <t>シュウ</t>
    </rPh>
    <rPh sb="103" eb="104">
      <t>リツ</t>
    </rPh>
    <rPh sb="105" eb="108">
      <t>テイスイジュン</t>
    </rPh>
    <rPh sb="114" eb="116">
      <t>シュウエキ</t>
    </rPh>
    <rPh sb="132" eb="134">
      <t>ロウスイ</t>
    </rPh>
    <rPh sb="134" eb="136">
      <t>カショ</t>
    </rPh>
    <rPh sb="137" eb="139">
      <t>ハッケン</t>
    </rPh>
    <rPh sb="140" eb="142">
      <t>シュウゼン</t>
    </rPh>
    <rPh sb="143" eb="145">
      <t>キュウム</t>
    </rPh>
    <rPh sb="151" eb="154">
      <t>ロウキュウカ</t>
    </rPh>
    <rPh sb="155" eb="157">
      <t>ジョウキョウ</t>
    </rPh>
    <rPh sb="161" eb="163">
      <t>ユウケイ</t>
    </rPh>
    <rPh sb="163" eb="165">
      <t>コテイ</t>
    </rPh>
    <rPh sb="165" eb="167">
      <t>シサン</t>
    </rPh>
    <rPh sb="167" eb="169">
      <t>ゲンカ</t>
    </rPh>
    <rPh sb="169" eb="171">
      <t>ショウキャク</t>
    </rPh>
    <rPh sb="171" eb="172">
      <t>リツ</t>
    </rPh>
    <rPh sb="173" eb="174">
      <t>タカ</t>
    </rPh>
    <rPh sb="175" eb="177">
      <t>カンロ</t>
    </rPh>
    <rPh sb="177" eb="179">
      <t>コウシン</t>
    </rPh>
    <rPh sb="179" eb="180">
      <t>リツ</t>
    </rPh>
    <rPh sb="181" eb="182">
      <t>ヒク</t>
    </rPh>
    <rPh sb="186" eb="188">
      <t>カンロ</t>
    </rPh>
    <rPh sb="189" eb="191">
      <t>コウシン</t>
    </rPh>
    <rPh sb="191" eb="193">
      <t>トウシ</t>
    </rPh>
    <rPh sb="194" eb="195">
      <t>フ</t>
    </rPh>
    <rPh sb="203" eb="205">
      <t>イッポウ</t>
    </rPh>
    <rPh sb="206" eb="208">
      <t>スイシツ</t>
    </rPh>
    <rPh sb="208" eb="210">
      <t>アンゼン</t>
    </rPh>
    <rPh sb="210" eb="212">
      <t>タイサク</t>
    </rPh>
    <rPh sb="216" eb="219">
      <t>ジギョウヒ</t>
    </rPh>
    <rPh sb="220" eb="222">
      <t>ヒツヨウ</t>
    </rPh>
    <rPh sb="226" eb="229">
      <t>ロウキュウカ</t>
    </rPh>
    <rPh sb="229" eb="231">
      <t>タイサク</t>
    </rPh>
    <rPh sb="232" eb="234">
      <t>トウシ</t>
    </rPh>
    <rPh sb="237" eb="238">
      <t>カタ</t>
    </rPh>
    <rPh sb="243" eb="245">
      <t>ケントウ</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</si>
</sst>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0.15</c:v>
                </c:pt>
                <c:pt idx="1">
                  <c:v>0.26</c:v>
                </c:pt>
                <c:pt idx="2">
                  <c:v>0.25</c:v>
                </c:pt>
                <c:pt idx="3">
                  <c:v>0.37</c:v>
                </c:pt>
                <c:pt idx="4" formatCode="#,##0.00;&quot;△&quot;#,##0.00">
                  <c:v>0</c:v>
                </c:pt>
              </c:numCache>
            </c:numRef>
          </c:val>
        </c:ser>
        <c:dLbls>
          <c:showLegendKey val="0"/>
          <c:showVal val="0"/>
          <c:showCatName val="0"/>
          <c:showSerName val="0"/>
          <c:showPercent val="0"/>
          <c:showBubbleSize val="0"/>
        </c:dLbls>
        <c:gapWidth val="150"/>
        <c:axId val="95914240"/>
        <c:axId val="95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0.56000000000000005</c:v>
                </c:pt>
              </c:numCache>
            </c:numRef>
          </c:val>
          <c:smooth val="0"/>
        </c:ser>
        <c:dLbls>
          <c:showLegendKey val="0"/>
          <c:showVal val="0"/>
          <c:showCatName val="0"/>
          <c:showSerName val="0"/>
          <c:showPercent val="0"/>
          <c:showBubbleSize val="0"/>
        </c:dLbls>
        <c:marker val="1"/>
        <c:smooth val="0"/>
        <c:axId val="95914240"/>
        <c:axId val="95924608"/>
      </c:lineChart>
      <c:dateAx>
        <c:axId val="95914240"/>
        <c:scaling>
          <c:orientation val="minMax"/>
        </c:scaling>
        <c:delete val="1"/>
        <c:axPos val="b"/>
        <c:numFmt formatCode="ge" sourceLinked="1"/>
        <c:majorTickMark val="none"/>
        <c:minorTickMark val="none"/>
        <c:tickLblPos val="none"/>
        <c:crossAx val="95924608"/>
        <c:crosses val="autoZero"/>
        <c:auto val="1"/>
        <c:lblOffset val="100"/>
        <c:baseTimeUnit val="years"/>
      </c:dateAx>
      <c:valAx>
        <c:axId val="95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62.77</c:v>
                </c:pt>
                <c:pt idx="1">
                  <c:v>62.44</c:v>
                </c:pt>
                <c:pt idx="2">
                  <c:v>60.3</c:v>
                </c:pt>
                <c:pt idx="3">
                  <c:v>59.34</c:v>
                </c:pt>
                <c:pt idx="4">
                  <c:v>59.03</c:v>
                </c:pt>
              </c:numCache>
            </c:numRef>
          </c:val>
        </c:ser>
        <c:dLbls>
          <c:showLegendKey val="0"/>
          <c:showVal val="0"/>
          <c:showCatName val="0"/>
          <c:showSerName val="0"/>
          <c:showPercent val="0"/>
          <c:showBubbleSize val="0"/>
        </c:dLbls>
        <c:gapWidth val="150"/>
        <c:axId val="96709248"/>
        <c:axId val="967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58.53</c:v>
                </c:pt>
              </c:numCache>
            </c:numRef>
          </c:val>
          <c:smooth val="0"/>
        </c:ser>
        <c:dLbls>
          <c:showLegendKey val="0"/>
          <c:showVal val="0"/>
          <c:showCatName val="0"/>
          <c:showSerName val="0"/>
          <c:showPercent val="0"/>
          <c:showBubbleSize val="0"/>
        </c:dLbls>
        <c:marker val="1"/>
        <c:smooth val="0"/>
        <c:axId val="96709248"/>
        <c:axId val="96731904"/>
      </c:lineChart>
      <c:dateAx>
        <c:axId val="96709248"/>
        <c:scaling>
          <c:orientation val="minMax"/>
        </c:scaling>
        <c:delete val="1"/>
        <c:axPos val="b"/>
        <c:numFmt formatCode="ge" sourceLinked="1"/>
        <c:majorTickMark val="none"/>
        <c:minorTickMark val="none"/>
        <c:tickLblPos val="none"/>
        <c:crossAx val="96731904"/>
        <c:crosses val="autoZero"/>
        <c:auto val="1"/>
        <c:lblOffset val="100"/>
        <c:baseTimeUnit val="years"/>
      </c:dateAx>
      <c:valAx>
        <c:axId val="96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77.569999999999993</c:v>
                </c:pt>
                <c:pt idx="1">
                  <c:v>78.239999999999995</c:v>
                </c:pt>
                <c:pt idx="2">
                  <c:v>80.55</c:v>
                </c:pt>
                <c:pt idx="3">
                  <c:v>79.98</c:v>
                </c:pt>
                <c:pt idx="4">
                  <c:v>79.78</c:v>
                </c:pt>
              </c:numCache>
            </c:numRef>
          </c:val>
        </c:ser>
        <c:dLbls>
          <c:showLegendKey val="0"/>
          <c:showVal val="0"/>
          <c:showCatName val="0"/>
          <c:showSerName val="0"/>
          <c:showPercent val="0"/>
          <c:showBubbleSize val="0"/>
        </c:dLbls>
        <c:gapWidth val="150"/>
        <c:axId val="96762112"/>
        <c:axId val="96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85.26</c:v>
                </c:pt>
              </c:numCache>
            </c:numRef>
          </c:val>
          <c:smooth val="0"/>
        </c:ser>
        <c:dLbls>
          <c:showLegendKey val="0"/>
          <c:showVal val="0"/>
          <c:showCatName val="0"/>
          <c:showSerName val="0"/>
          <c:showPercent val="0"/>
          <c:showBubbleSize val="0"/>
        </c:dLbls>
        <c:marker val="1"/>
        <c:smooth val="0"/>
        <c:axId val="96762112"/>
        <c:axId val="96764288"/>
      </c:lineChart>
      <c:dateAx>
        <c:axId val="96762112"/>
        <c:scaling>
          <c:orientation val="minMax"/>
        </c:scaling>
        <c:delete val="1"/>
        <c:axPos val="b"/>
        <c:numFmt formatCode="ge" sourceLinked="1"/>
        <c:majorTickMark val="none"/>
        <c:minorTickMark val="none"/>
        <c:tickLblPos val="none"/>
        <c:crossAx val="96764288"/>
        <c:crosses val="autoZero"/>
        <c:auto val="1"/>
        <c:lblOffset val="100"/>
        <c:baseTimeUnit val="years"/>
      </c:dateAx>
      <c:valAx>
        <c:axId val="96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93.04</c:v>
                </c:pt>
                <c:pt idx="1">
                  <c:v>90.09</c:v>
                </c:pt>
                <c:pt idx="2">
                  <c:v>88</c:v>
                </c:pt>
                <c:pt idx="3">
                  <c:v>89.08</c:v>
                </c:pt>
                <c:pt idx="4">
                  <c:v>89.14</c:v>
                </c:pt>
              </c:numCache>
            </c:numRef>
          </c:val>
        </c:ser>
        <c:dLbls>
          <c:showLegendKey val="0"/>
          <c:showVal val="0"/>
          <c:showCatName val="0"/>
          <c:showSerName val="0"/>
          <c:showPercent val="0"/>
          <c:showBubbleSize val="0"/>
        </c:dLbls>
        <c:gapWidth val="150"/>
        <c:axId val="96544640"/>
        <c:axId val="965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109.64</c:v>
                </c:pt>
              </c:numCache>
            </c:numRef>
          </c:val>
          <c:smooth val="0"/>
        </c:ser>
        <c:dLbls>
          <c:showLegendKey val="0"/>
          <c:showVal val="0"/>
          <c:showCatName val="0"/>
          <c:showSerName val="0"/>
          <c:showPercent val="0"/>
          <c:showBubbleSize val="0"/>
        </c:dLbls>
        <c:marker val="1"/>
        <c:smooth val="0"/>
        <c:axId val="96544640"/>
        <c:axId val="96555008"/>
      </c:lineChart>
      <c:dateAx>
        <c:axId val="96544640"/>
        <c:scaling>
          <c:orientation val="minMax"/>
        </c:scaling>
        <c:delete val="1"/>
        <c:axPos val="b"/>
        <c:numFmt formatCode="ge" sourceLinked="1"/>
        <c:majorTickMark val="none"/>
        <c:minorTickMark val="none"/>
        <c:tickLblPos val="none"/>
        <c:crossAx val="96555008"/>
        <c:crosses val="autoZero"/>
        <c:auto val="1"/>
        <c:lblOffset val="100"/>
        <c:baseTimeUnit val="years"/>
      </c:dateAx>
      <c:valAx>
        <c:axId val="9655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49.55</c:v>
                </c:pt>
                <c:pt idx="1">
                  <c:v>50.17</c:v>
                </c:pt>
                <c:pt idx="2">
                  <c:v>51.18</c:v>
                </c:pt>
                <c:pt idx="3">
                  <c:v>52.02</c:v>
                </c:pt>
                <c:pt idx="4">
                  <c:v>53.37</c:v>
                </c:pt>
              </c:numCache>
            </c:numRef>
          </c:val>
        </c:ser>
        <c:dLbls>
          <c:showLegendKey val="0"/>
          <c:showVal val="0"/>
          <c:showCatName val="0"/>
          <c:showSerName val="0"/>
          <c:showPercent val="0"/>
          <c:showBubbleSize val="0"/>
        </c:dLbls>
        <c:gapWidth val="150"/>
        <c:axId val="96585216"/>
        <c:axId val="965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45.75</c:v>
                </c:pt>
              </c:numCache>
            </c:numRef>
          </c:val>
          <c:smooth val="0"/>
        </c:ser>
        <c:dLbls>
          <c:showLegendKey val="0"/>
          <c:showVal val="0"/>
          <c:showCatName val="0"/>
          <c:showSerName val="0"/>
          <c:showPercent val="0"/>
          <c:showBubbleSize val="0"/>
        </c:dLbls>
        <c:marker val="1"/>
        <c:smooth val="0"/>
        <c:axId val="96585216"/>
        <c:axId val="96587136"/>
      </c:lineChart>
      <c:dateAx>
        <c:axId val="96585216"/>
        <c:scaling>
          <c:orientation val="minMax"/>
        </c:scaling>
        <c:delete val="1"/>
        <c:axPos val="b"/>
        <c:numFmt formatCode="ge" sourceLinked="1"/>
        <c:majorTickMark val="none"/>
        <c:minorTickMark val="none"/>
        <c:tickLblPos val="none"/>
        <c:crossAx val="96587136"/>
        <c:crosses val="autoZero"/>
        <c:auto val="1"/>
        <c:lblOffset val="100"/>
        <c:baseTimeUnit val="years"/>
      </c:dateAx>
      <c:valAx>
        <c:axId val="965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10400"/>
        <c:axId val="963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10.54</c:v>
                </c:pt>
              </c:numCache>
            </c:numRef>
          </c:val>
          <c:smooth val="0"/>
        </c:ser>
        <c:dLbls>
          <c:showLegendKey val="0"/>
          <c:showVal val="0"/>
          <c:showCatName val="0"/>
          <c:showSerName val="0"/>
          <c:showPercent val="0"/>
          <c:showBubbleSize val="0"/>
        </c:dLbls>
        <c:marker val="1"/>
        <c:smooth val="0"/>
        <c:axId val="96310400"/>
        <c:axId val="96312320"/>
      </c:lineChart>
      <c:dateAx>
        <c:axId val="96310400"/>
        <c:scaling>
          <c:orientation val="minMax"/>
        </c:scaling>
        <c:delete val="1"/>
        <c:axPos val="b"/>
        <c:numFmt formatCode="ge" sourceLinked="1"/>
        <c:majorTickMark val="none"/>
        <c:minorTickMark val="none"/>
        <c:tickLblPos val="none"/>
        <c:crossAx val="96312320"/>
        <c:crosses val="autoZero"/>
        <c:auto val="1"/>
        <c:lblOffset val="100"/>
        <c:baseTimeUnit val="years"/>
      </c:dateAx>
      <c:valAx>
        <c:axId val="963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15.1</c:v>
                </c:pt>
                <c:pt idx="1">
                  <c:v>26.41</c:v>
                </c:pt>
                <c:pt idx="2">
                  <c:v>40.1</c:v>
                </c:pt>
                <c:pt idx="3">
                  <c:v>40.53</c:v>
                </c:pt>
                <c:pt idx="4">
                  <c:v>53.61</c:v>
                </c:pt>
              </c:numCache>
            </c:numRef>
          </c:val>
        </c:ser>
        <c:dLbls>
          <c:showLegendKey val="0"/>
          <c:showVal val="0"/>
          <c:showCatName val="0"/>
          <c:showSerName val="0"/>
          <c:showPercent val="0"/>
          <c:showBubbleSize val="0"/>
        </c:dLbls>
        <c:gapWidth val="150"/>
        <c:axId val="96414336"/>
        <c:axId val="96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3.62</c:v>
                </c:pt>
              </c:numCache>
            </c:numRef>
          </c:val>
          <c:smooth val="0"/>
        </c:ser>
        <c:dLbls>
          <c:showLegendKey val="0"/>
          <c:showVal val="0"/>
          <c:showCatName val="0"/>
          <c:showSerName val="0"/>
          <c:showPercent val="0"/>
          <c:showBubbleSize val="0"/>
        </c:dLbls>
        <c:marker val="1"/>
        <c:smooth val="0"/>
        <c:axId val="96414336"/>
        <c:axId val="96420608"/>
      </c:lineChart>
      <c:dateAx>
        <c:axId val="96414336"/>
        <c:scaling>
          <c:orientation val="minMax"/>
        </c:scaling>
        <c:delete val="1"/>
        <c:axPos val="b"/>
        <c:numFmt formatCode="ge" sourceLinked="1"/>
        <c:majorTickMark val="none"/>
        <c:minorTickMark val="none"/>
        <c:tickLblPos val="none"/>
        <c:crossAx val="96420608"/>
        <c:crosses val="autoZero"/>
        <c:auto val="1"/>
        <c:lblOffset val="100"/>
        <c:baseTimeUnit val="years"/>
      </c:dateAx>
      <c:valAx>
        <c:axId val="9642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1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422.81</c:v>
                </c:pt>
                <c:pt idx="1">
                  <c:v>487.63</c:v>
                </c:pt>
                <c:pt idx="2">
                  <c:v>507.84</c:v>
                </c:pt>
                <c:pt idx="3">
                  <c:v>323.66000000000003</c:v>
                </c:pt>
                <c:pt idx="4">
                  <c:v>393.3</c:v>
                </c:pt>
              </c:numCache>
            </c:numRef>
          </c:val>
        </c:ser>
        <c:dLbls>
          <c:showLegendKey val="0"/>
          <c:showVal val="0"/>
          <c:showCatName val="0"/>
          <c:showSerName val="0"/>
          <c:showPercent val="0"/>
          <c:showBubbleSize val="0"/>
        </c:dLbls>
        <c:gapWidth val="150"/>
        <c:axId val="96459392"/>
        <c:axId val="964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371.31</c:v>
                </c:pt>
              </c:numCache>
            </c:numRef>
          </c:val>
          <c:smooth val="0"/>
        </c:ser>
        <c:dLbls>
          <c:showLegendKey val="0"/>
          <c:showVal val="0"/>
          <c:showCatName val="0"/>
          <c:showSerName val="0"/>
          <c:showPercent val="0"/>
          <c:showBubbleSize val="0"/>
        </c:dLbls>
        <c:marker val="1"/>
        <c:smooth val="0"/>
        <c:axId val="96459392"/>
        <c:axId val="96461568"/>
      </c:lineChart>
      <c:dateAx>
        <c:axId val="96459392"/>
        <c:scaling>
          <c:orientation val="minMax"/>
        </c:scaling>
        <c:delete val="1"/>
        <c:axPos val="b"/>
        <c:numFmt formatCode="ge" sourceLinked="1"/>
        <c:majorTickMark val="none"/>
        <c:minorTickMark val="none"/>
        <c:tickLblPos val="none"/>
        <c:crossAx val="96461568"/>
        <c:crosses val="autoZero"/>
        <c:auto val="1"/>
        <c:lblOffset val="100"/>
        <c:baseTimeUnit val="years"/>
      </c:dateAx>
      <c:valAx>
        <c:axId val="9646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255.01</c:v>
                </c:pt>
                <c:pt idx="1">
                  <c:v>268.25</c:v>
                </c:pt>
                <c:pt idx="2">
                  <c:v>272.35000000000002</c:v>
                </c:pt>
                <c:pt idx="3">
                  <c:v>285.22000000000003</c:v>
                </c:pt>
                <c:pt idx="4">
                  <c:v>294.61</c:v>
                </c:pt>
              </c:numCache>
            </c:numRef>
          </c:val>
        </c:ser>
        <c:dLbls>
          <c:showLegendKey val="0"/>
          <c:showVal val="0"/>
          <c:showCatName val="0"/>
          <c:showSerName val="0"/>
          <c:showPercent val="0"/>
          <c:showBubbleSize val="0"/>
        </c:dLbls>
        <c:gapWidth val="150"/>
        <c:axId val="96483584"/>
        <c:axId val="965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373.09</c:v>
                </c:pt>
              </c:numCache>
            </c:numRef>
          </c:val>
          <c:smooth val="0"/>
        </c:ser>
        <c:dLbls>
          <c:showLegendKey val="0"/>
          <c:showVal val="0"/>
          <c:showCatName val="0"/>
          <c:showSerName val="0"/>
          <c:showPercent val="0"/>
          <c:showBubbleSize val="0"/>
        </c:dLbls>
        <c:marker val="1"/>
        <c:smooth val="0"/>
        <c:axId val="96483584"/>
        <c:axId val="96502144"/>
      </c:lineChart>
      <c:dateAx>
        <c:axId val="96483584"/>
        <c:scaling>
          <c:orientation val="minMax"/>
        </c:scaling>
        <c:delete val="1"/>
        <c:axPos val="b"/>
        <c:numFmt formatCode="ge" sourceLinked="1"/>
        <c:majorTickMark val="none"/>
        <c:minorTickMark val="none"/>
        <c:tickLblPos val="none"/>
        <c:crossAx val="96502144"/>
        <c:crosses val="autoZero"/>
        <c:auto val="1"/>
        <c:lblOffset val="100"/>
        <c:baseTimeUnit val="years"/>
      </c:dateAx>
      <c:valAx>
        <c:axId val="9650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89.45</c:v>
                </c:pt>
                <c:pt idx="1">
                  <c:v>86.77</c:v>
                </c:pt>
                <c:pt idx="2">
                  <c:v>84.57</c:v>
                </c:pt>
                <c:pt idx="3">
                  <c:v>85.89</c:v>
                </c:pt>
                <c:pt idx="4">
                  <c:v>85.26</c:v>
                </c:pt>
              </c:numCache>
            </c:numRef>
          </c:val>
        </c:ser>
        <c:dLbls>
          <c:showLegendKey val="0"/>
          <c:showVal val="0"/>
          <c:showCatName val="0"/>
          <c:showSerName val="0"/>
          <c:showPercent val="0"/>
          <c:showBubbleSize val="0"/>
        </c:dLbls>
        <c:gapWidth val="150"/>
        <c:axId val="96667520"/>
        <c:axId val="966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99.99</c:v>
                </c:pt>
              </c:numCache>
            </c:numRef>
          </c:val>
          <c:smooth val="0"/>
        </c:ser>
        <c:dLbls>
          <c:showLegendKey val="0"/>
          <c:showVal val="0"/>
          <c:showCatName val="0"/>
          <c:showSerName val="0"/>
          <c:showPercent val="0"/>
          <c:showBubbleSize val="0"/>
        </c:dLbls>
        <c:marker val="1"/>
        <c:smooth val="0"/>
        <c:axId val="96667520"/>
        <c:axId val="96677888"/>
      </c:lineChart>
      <c:dateAx>
        <c:axId val="96667520"/>
        <c:scaling>
          <c:orientation val="minMax"/>
        </c:scaling>
        <c:delete val="1"/>
        <c:axPos val="b"/>
        <c:numFmt formatCode="ge" sourceLinked="1"/>
        <c:majorTickMark val="none"/>
        <c:minorTickMark val="none"/>
        <c:tickLblPos val="none"/>
        <c:crossAx val="96677888"/>
        <c:crosses val="autoZero"/>
        <c:auto val="1"/>
        <c:lblOffset val="100"/>
        <c:baseTimeUnit val="years"/>
      </c:dateAx>
      <c:valAx>
        <c:axId val="96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175.79</c:v>
                </c:pt>
                <c:pt idx="1">
                  <c:v>181.17</c:v>
                </c:pt>
                <c:pt idx="2">
                  <c:v>186.38</c:v>
                </c:pt>
                <c:pt idx="3">
                  <c:v>184.74</c:v>
                </c:pt>
                <c:pt idx="4">
                  <c:v>186.23</c:v>
                </c:pt>
              </c:numCache>
            </c:numRef>
          </c:val>
        </c:ser>
        <c:dLbls>
          <c:showLegendKey val="0"/>
          <c:showVal val="0"/>
          <c:showCatName val="0"/>
          <c:showSerName val="0"/>
          <c:showPercent val="0"/>
          <c:showBubbleSize val="0"/>
        </c:dLbls>
        <c:gapWidth val="150"/>
        <c:axId val="96689536"/>
        <c:axId val="96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171.15</c:v>
                </c:pt>
              </c:numCache>
            </c:numRef>
          </c:val>
          <c:smooth val="0"/>
        </c:ser>
        <c:dLbls>
          <c:showLegendKey val="0"/>
          <c:showVal val="0"/>
          <c:showCatName val="0"/>
          <c:showSerName val="0"/>
          <c:showPercent val="0"/>
          <c:showBubbleSize val="0"/>
        </c:dLbls>
        <c:marker val="1"/>
        <c:smooth val="0"/>
        <c:axId val="96689536"/>
        <c:axId val="96699904"/>
      </c:lineChart>
      <c:dateAx>
        <c:axId val="96689536"/>
        <c:scaling>
          <c:orientation val="minMax"/>
        </c:scaling>
        <c:delete val="1"/>
        <c:axPos val="b"/>
        <c:numFmt formatCode="ge" sourceLinked="1"/>
        <c:majorTickMark val="none"/>
        <c:minorTickMark val="none"/>
        <c:tickLblPos val="none"/>
        <c:crossAx val="96699904"/>
        <c:crosses val="autoZero"/>
        <c:auto val="1"/>
        <c:lblOffset val="100"/>
        <c:baseTimeUnit val="years"/>
      </c:dateAx>
      <c:valAx>
        <c:axId val="96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南砺市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53136</v>
      </c>
      <c r="AJ8" s="75"/>
      <c r="AK8" s="75"/>
      <c r="AL8" s="75"/>
      <c r="AM8" s="75"/>
      <c r="AN8" s="75"/>
      <c r="AO8" s="75"/>
      <c r="AP8" s="76"/>
      <c r="AQ8" s="57">
        <f>データ!R6</f>
        <v>668.64</v>
      </c>
      <c r="AR8" s="57"/>
      <c r="AS8" s="57"/>
      <c r="AT8" s="57"/>
      <c r="AU8" s="57"/>
      <c r="AV8" s="57"/>
      <c r="AW8" s="57"/>
      <c r="AX8" s="57"/>
      <c r="AY8" s="57">
        <f>データ!S6</f>
        <v>79.47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70.400000000000006</v>
      </c>
      <c r="K10" s="57"/>
      <c r="L10" s="57"/>
      <c r="M10" s="57"/>
      <c r="N10" s="57"/>
      <c r="O10" s="57"/>
      <c r="P10" s="57"/>
      <c r="Q10" s="57"/>
      <c r="R10" s="57">
        <f>データ!O6</f>
        <v>98.97</v>
      </c>
      <c r="S10" s="57"/>
      <c r="T10" s="57"/>
      <c r="U10" s="57"/>
      <c r="V10" s="57"/>
      <c r="W10" s="57"/>
      <c r="X10" s="57"/>
      <c r="Y10" s="57"/>
      <c r="Z10" s="65">
        <f>データ!P6</f>
        <v>3132</v>
      </c>
      <c r="AA10" s="65"/>
      <c r="AB10" s="65"/>
      <c r="AC10" s="65"/>
      <c r="AD10" s="65"/>
      <c r="AE10" s="65"/>
      <c r="AF10" s="65"/>
      <c r="AG10" s="65"/>
      <c r="AH10" s="2"/>
      <c r="AI10" s="65">
        <f>データ!T6</f>
        <v>49866</v>
      </c>
      <c r="AJ10" s="65"/>
      <c r="AK10" s="65"/>
      <c r="AL10" s="65"/>
      <c r="AM10" s="65"/>
      <c r="AN10" s="65"/>
      <c r="AO10" s="65"/>
      <c r="AP10" s="65"/>
      <c r="AQ10" s="57">
        <f>データ!U6</f>
        <v>119.97</v>
      </c>
      <c r="AR10" s="57"/>
      <c r="AS10" s="57"/>
      <c r="AT10" s="57"/>
      <c r="AU10" s="57"/>
      <c r="AV10" s="57"/>
      <c r="AW10" s="57"/>
      <c r="AX10" s="57"/>
      <c r="AY10" s="57">
        <f>データ!V6</f>
        <v>415.65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162108</v>
      </c>
      <c r="D6" s="31">
        <f t="shared" si="3"/>
        <v>46</v>
      </c>
      <c r="E6" s="31">
        <f t="shared" si="3"/>
        <v>1</v>
      </c>
      <c r="F6" s="31">
        <f t="shared" si="3"/>
        <v>0</v>
      </c>
      <c r="G6" s="31">
        <f t="shared" si="3"/>
        <v>1</v>
      </c>
      <c r="H6" s="31" t="str">
        <f t="shared" si="3"/>
        <v>富山県　南砺市</v>
      </c>
      <c r="I6" s="31" t="str">
        <f t="shared" si="3"/>
        <v>法適用</v>
      </c>
      <c r="J6" s="31" t="str">
        <f t="shared" si="3"/>
        <v>水道事業</v>
      </c>
      <c r="K6" s="31" t="str">
        <f t="shared" si="3"/>
        <v>末端給水事業</v>
      </c>
      <c r="L6" s="31" t="str">
        <f t="shared" si="3"/>
        <v>A5</v>
      </c>
      <c r="M6" s="32" t="str">
        <f t="shared" si="3"/>
        <v>-</v>
      </c>
      <c r="N6" s="32">
        <f t="shared" si="3"/>
        <v>70.400000000000006</v>
      </c>
      <c r="O6" s="32">
        <f t="shared" si="3"/>
        <v>98.97</v>
      </c>
      <c r="P6" s="32">
        <f t="shared" si="3"/>
        <v>3132</v>
      </c>
      <c r="Q6" s="32">
        <f t="shared" si="3"/>
        <v>53136</v>
      </c>
      <c r="R6" s="32">
        <f t="shared" si="3"/>
        <v>668.64</v>
      </c>
      <c r="S6" s="32">
        <f t="shared" si="3"/>
        <v>79.47</v>
      </c>
      <c r="T6" s="32">
        <f t="shared" si="3"/>
        <v>49866</v>
      </c>
      <c r="U6" s="32">
        <f t="shared" si="3"/>
        <v>119.97</v>
      </c>
      <c r="V6" s="32">
        <f t="shared" si="3"/>
        <v>415.65</v>
      </c>
      <c r="W6" s="33">
        <f>IF(W7="",NA(),W7)</f>
        <v>93.04</v>
      </c>
      <c r="X6" s="33">
        <f t="shared" ref="X6:AF6" si="4">IF(X7="",NA(),X7)</f>
        <v>90.09</v>
      </c>
      <c r="Y6" s="33">
        <f t="shared" si="4"/>
        <v>88</v>
      </c>
      <c r="Z6" s="33">
        <f t="shared" si="4"/>
        <v>89.08</v>
      </c>
      <c r="AA6" s="33">
        <f t="shared" si="4"/>
        <v>89.14</v>
      </c>
      <c r="AB6" s="33">
        <f t="shared" si="4"/>
        <v>107.68</v>
      </c>
      <c r="AC6" s="33">
        <f t="shared" si="4"/>
        <v>108.24</v>
      </c>
      <c r="AD6" s="33">
        <f t="shared" si="4"/>
        <v>107.8</v>
      </c>
      <c r="AE6" s="33">
        <f t="shared" si="4"/>
        <v>111.96</v>
      </c>
      <c r="AF6" s="33">
        <f t="shared" si="4"/>
        <v>109.64</v>
      </c>
      <c r="AG6" s="32" t="str">
        <f>IF(AG7="","",IF(AG7="-","【-】","【"&amp;SUBSTITUTE(TEXT(AG7,"#,##0.00"),"-","△")&amp;"】"))</f>
        <v>【113.56】</v>
      </c>
      <c r="AH6" s="33">
        <f>IF(AH7="",NA(),AH7)</f>
        <v>15.1</v>
      </c>
      <c r="AI6" s="33">
        <f t="shared" ref="AI6:AQ6" si="5">IF(AI7="",NA(),AI7)</f>
        <v>26.41</v>
      </c>
      <c r="AJ6" s="33">
        <f t="shared" si="5"/>
        <v>40.1</v>
      </c>
      <c r="AK6" s="33">
        <f t="shared" si="5"/>
        <v>40.53</v>
      </c>
      <c r="AL6" s="33">
        <f t="shared" si="5"/>
        <v>53.61</v>
      </c>
      <c r="AM6" s="33">
        <f t="shared" si="5"/>
        <v>4.67</v>
      </c>
      <c r="AN6" s="33">
        <f t="shared" si="5"/>
        <v>4.46</v>
      </c>
      <c r="AO6" s="33">
        <f t="shared" si="5"/>
        <v>4.3899999999999997</v>
      </c>
      <c r="AP6" s="33">
        <f t="shared" si="5"/>
        <v>0.41</v>
      </c>
      <c r="AQ6" s="33">
        <f t="shared" si="5"/>
        <v>3.62</v>
      </c>
      <c r="AR6" s="32" t="str">
        <f>IF(AR7="","",IF(AR7="-","【-】","【"&amp;SUBSTITUTE(TEXT(AR7,"#,##0.00"),"-","△")&amp;"】"))</f>
        <v>【0.87】</v>
      </c>
      <c r="AS6" s="33">
        <f>IF(AS7="",NA(),AS7)</f>
        <v>422.81</v>
      </c>
      <c r="AT6" s="33">
        <f t="shared" ref="AT6:BB6" si="6">IF(AT7="",NA(),AT7)</f>
        <v>487.63</v>
      </c>
      <c r="AU6" s="33">
        <f t="shared" si="6"/>
        <v>507.84</v>
      </c>
      <c r="AV6" s="33">
        <f t="shared" si="6"/>
        <v>323.66000000000003</v>
      </c>
      <c r="AW6" s="33">
        <f t="shared" si="6"/>
        <v>393.3</v>
      </c>
      <c r="AX6" s="33">
        <f t="shared" si="6"/>
        <v>695.41</v>
      </c>
      <c r="AY6" s="33">
        <f t="shared" si="6"/>
        <v>701</v>
      </c>
      <c r="AZ6" s="33">
        <f t="shared" si="6"/>
        <v>739.59</v>
      </c>
      <c r="BA6" s="33">
        <f t="shared" si="6"/>
        <v>335.95</v>
      </c>
      <c r="BB6" s="33">
        <f t="shared" si="6"/>
        <v>371.31</v>
      </c>
      <c r="BC6" s="32" t="str">
        <f>IF(BC7="","",IF(BC7="-","【-】","【"&amp;SUBSTITUTE(TEXT(BC7,"#,##0.00"),"-","△")&amp;"】"))</f>
        <v>【262.74】</v>
      </c>
      <c r="BD6" s="33">
        <f>IF(BD7="",NA(),BD7)</f>
        <v>255.01</v>
      </c>
      <c r="BE6" s="33">
        <f t="shared" ref="BE6:BM6" si="7">IF(BE7="",NA(),BE7)</f>
        <v>268.25</v>
      </c>
      <c r="BF6" s="33">
        <f t="shared" si="7"/>
        <v>272.35000000000002</v>
      </c>
      <c r="BG6" s="33">
        <f t="shared" si="7"/>
        <v>285.22000000000003</v>
      </c>
      <c r="BH6" s="33">
        <f t="shared" si="7"/>
        <v>294.61</v>
      </c>
      <c r="BI6" s="33">
        <f t="shared" si="7"/>
        <v>343.45</v>
      </c>
      <c r="BJ6" s="33">
        <f t="shared" si="7"/>
        <v>330.99</v>
      </c>
      <c r="BK6" s="33">
        <f t="shared" si="7"/>
        <v>324.08999999999997</v>
      </c>
      <c r="BL6" s="33">
        <f t="shared" si="7"/>
        <v>319.82</v>
      </c>
      <c r="BM6" s="33">
        <f t="shared" si="7"/>
        <v>373.09</v>
      </c>
      <c r="BN6" s="32" t="str">
        <f>IF(BN7="","",IF(BN7="-","【-】","【"&amp;SUBSTITUTE(TEXT(BN7,"#,##0.00"),"-","△")&amp;"】"))</f>
        <v>【276.38】</v>
      </c>
      <c r="BO6" s="33">
        <f>IF(BO7="",NA(),BO7)</f>
        <v>89.45</v>
      </c>
      <c r="BP6" s="33">
        <f t="shared" ref="BP6:BX6" si="8">IF(BP7="",NA(),BP7)</f>
        <v>86.77</v>
      </c>
      <c r="BQ6" s="33">
        <f t="shared" si="8"/>
        <v>84.57</v>
      </c>
      <c r="BR6" s="33">
        <f t="shared" si="8"/>
        <v>85.89</v>
      </c>
      <c r="BS6" s="33">
        <f t="shared" si="8"/>
        <v>85.26</v>
      </c>
      <c r="BT6" s="33">
        <f t="shared" si="8"/>
        <v>99.61</v>
      </c>
      <c r="BU6" s="33">
        <f t="shared" si="8"/>
        <v>100.27</v>
      </c>
      <c r="BV6" s="33">
        <f t="shared" si="8"/>
        <v>99.46</v>
      </c>
      <c r="BW6" s="33">
        <f t="shared" si="8"/>
        <v>105.21</v>
      </c>
      <c r="BX6" s="33">
        <f t="shared" si="8"/>
        <v>99.99</v>
      </c>
      <c r="BY6" s="32" t="str">
        <f>IF(BY7="","",IF(BY7="-","【-】","【"&amp;SUBSTITUTE(TEXT(BY7,"#,##0.00"),"-","△")&amp;"】"))</f>
        <v>【104.99】</v>
      </c>
      <c r="BZ6" s="33">
        <f>IF(BZ7="",NA(),BZ7)</f>
        <v>175.79</v>
      </c>
      <c r="CA6" s="33">
        <f t="shared" ref="CA6:CI6" si="9">IF(CA7="",NA(),CA7)</f>
        <v>181.17</v>
      </c>
      <c r="CB6" s="33">
        <f t="shared" si="9"/>
        <v>186.38</v>
      </c>
      <c r="CC6" s="33">
        <f t="shared" si="9"/>
        <v>184.74</v>
      </c>
      <c r="CD6" s="33">
        <f t="shared" si="9"/>
        <v>186.23</v>
      </c>
      <c r="CE6" s="33">
        <f t="shared" si="9"/>
        <v>169.59</v>
      </c>
      <c r="CF6" s="33">
        <f t="shared" si="9"/>
        <v>169.62</v>
      </c>
      <c r="CG6" s="33">
        <f t="shared" si="9"/>
        <v>171.78</v>
      </c>
      <c r="CH6" s="33">
        <f t="shared" si="9"/>
        <v>162.59</v>
      </c>
      <c r="CI6" s="33">
        <f t="shared" si="9"/>
        <v>171.15</v>
      </c>
      <c r="CJ6" s="32" t="str">
        <f>IF(CJ7="","",IF(CJ7="-","【-】","【"&amp;SUBSTITUTE(TEXT(CJ7,"#,##0.00"),"-","△")&amp;"】"))</f>
        <v>【163.72】</v>
      </c>
      <c r="CK6" s="33">
        <f>IF(CK7="",NA(),CK7)</f>
        <v>62.77</v>
      </c>
      <c r="CL6" s="33">
        <f t="shared" ref="CL6:CT6" si="10">IF(CL7="",NA(),CL7)</f>
        <v>62.44</v>
      </c>
      <c r="CM6" s="33">
        <f t="shared" si="10"/>
        <v>60.3</v>
      </c>
      <c r="CN6" s="33">
        <f t="shared" si="10"/>
        <v>59.34</v>
      </c>
      <c r="CO6" s="33">
        <f t="shared" si="10"/>
        <v>59.03</v>
      </c>
      <c r="CP6" s="33">
        <f t="shared" si="10"/>
        <v>60.04</v>
      </c>
      <c r="CQ6" s="33">
        <f t="shared" si="10"/>
        <v>59.88</v>
      </c>
      <c r="CR6" s="33">
        <f t="shared" si="10"/>
        <v>59.68</v>
      </c>
      <c r="CS6" s="33">
        <f t="shared" si="10"/>
        <v>59.17</v>
      </c>
      <c r="CT6" s="33">
        <f t="shared" si="10"/>
        <v>58.53</v>
      </c>
      <c r="CU6" s="32" t="str">
        <f>IF(CU7="","",IF(CU7="-","【-】","【"&amp;SUBSTITUTE(TEXT(CU7,"#,##0.00"),"-","△")&amp;"】"))</f>
        <v>【59.76】</v>
      </c>
      <c r="CV6" s="33">
        <f>IF(CV7="",NA(),CV7)</f>
        <v>77.569999999999993</v>
      </c>
      <c r="CW6" s="33">
        <f t="shared" ref="CW6:DE6" si="11">IF(CW7="",NA(),CW7)</f>
        <v>78.239999999999995</v>
      </c>
      <c r="CX6" s="33">
        <f t="shared" si="11"/>
        <v>80.55</v>
      </c>
      <c r="CY6" s="33">
        <f t="shared" si="11"/>
        <v>79.98</v>
      </c>
      <c r="CZ6" s="33">
        <f t="shared" si="11"/>
        <v>79.78</v>
      </c>
      <c r="DA6" s="33">
        <f t="shared" si="11"/>
        <v>87.33</v>
      </c>
      <c r="DB6" s="33">
        <f t="shared" si="11"/>
        <v>87.65</v>
      </c>
      <c r="DC6" s="33">
        <f t="shared" si="11"/>
        <v>87.63</v>
      </c>
      <c r="DD6" s="33">
        <f t="shared" si="11"/>
        <v>87.6</v>
      </c>
      <c r="DE6" s="33">
        <f t="shared" si="11"/>
        <v>85.26</v>
      </c>
      <c r="DF6" s="32" t="str">
        <f>IF(DF7="","",IF(DF7="-","【-】","【"&amp;SUBSTITUTE(TEXT(DF7,"#,##0.00"),"-","△")&amp;"】"))</f>
        <v>【89.95】</v>
      </c>
      <c r="DG6" s="33">
        <f>IF(DG7="",NA(),DG7)</f>
        <v>49.55</v>
      </c>
      <c r="DH6" s="33">
        <f t="shared" ref="DH6:DP6" si="12">IF(DH7="",NA(),DH7)</f>
        <v>50.17</v>
      </c>
      <c r="DI6" s="33">
        <f t="shared" si="12"/>
        <v>51.18</v>
      </c>
      <c r="DJ6" s="33">
        <f t="shared" si="12"/>
        <v>52.02</v>
      </c>
      <c r="DK6" s="33">
        <f t="shared" si="12"/>
        <v>53.37</v>
      </c>
      <c r="DL6" s="33">
        <f t="shared" si="12"/>
        <v>37.71</v>
      </c>
      <c r="DM6" s="33">
        <f t="shared" si="12"/>
        <v>38.69</v>
      </c>
      <c r="DN6" s="33">
        <f t="shared" si="12"/>
        <v>39.65</v>
      </c>
      <c r="DO6" s="33">
        <f t="shared" si="12"/>
        <v>45.25</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10.54</v>
      </c>
      <c r="EB6" s="32" t="str">
        <f>IF(EB7="","",IF(EB7="-","【-】","【"&amp;SUBSTITUTE(TEXT(EB7,"#,##0.00"),"-","△")&amp;"】"))</f>
        <v>【13.18】</v>
      </c>
      <c r="EC6" s="33">
        <f>IF(EC7="",NA(),EC7)</f>
        <v>0.15</v>
      </c>
      <c r="ED6" s="33">
        <f t="shared" ref="ED6:EL6" si="14">IF(ED7="",NA(),ED7)</f>
        <v>0.26</v>
      </c>
      <c r="EE6" s="33">
        <f t="shared" si="14"/>
        <v>0.25</v>
      </c>
      <c r="EF6" s="33">
        <f t="shared" si="14"/>
        <v>0.37</v>
      </c>
      <c r="EG6" s="32">
        <f t="shared" si="14"/>
        <v>0</v>
      </c>
      <c r="EH6" s="33">
        <f t="shared" si="14"/>
        <v>0.84</v>
      </c>
      <c r="EI6" s="33">
        <f t="shared" si="14"/>
        <v>0.78</v>
      </c>
      <c r="EJ6" s="33">
        <f t="shared" si="14"/>
        <v>0.83</v>
      </c>
      <c r="EK6" s="33">
        <f t="shared" si="14"/>
        <v>0.72</v>
      </c>
      <c r="EL6" s="33">
        <f t="shared" si="14"/>
        <v>0.56000000000000005</v>
      </c>
      <c r="EM6" s="32" t="str">
        <f>IF(EM7="","",IF(EM7="-","【-】","【"&amp;SUBSTITUTE(TEXT(EM7,"#,##0.00"),"-","△")&amp;"】"))</f>
        <v>【0.85】</v>
      </c>
    </row>
    <row r="7" spans="1:143" s="34" customFormat="1">
      <c r="A7" s="26"/>
      <c r="B7" s="35">
        <v>2015</v>
      </c>
      <c r="C7" s="35">
        <v>162108</v>
      </c>
      <c r="D7" s="35">
        <v>46</v>
      </c>
      <c r="E7" s="35">
        <v>1</v>
      </c>
      <c r="F7" s="35">
        <v>0</v>
      </c>
      <c r="G7" s="35">
        <v>1</v>
      </c>
      <c r="H7" s="35" t="s">
        <v>92</v>
      </c>
      <c r="I7" s="35" t="s">
        <v>93</v>
      </c>
      <c r="J7" s="35" t="s">
        <v>94</v>
      </c>
      <c r="K7" s="35" t="s">
        <v>95</v>
      </c>
      <c r="L7" s="35" t="s">
        <v>96</v>
      </c>
      <c r="M7" s="36" t="s">
        <v>97</v>
      </c>
      <c r="N7" s="36">
        <v>70.400000000000006</v>
      </c>
      <c r="O7" s="36">
        <v>98.97</v>
      </c>
      <c r="P7" s="36">
        <v>3132</v>
      </c>
      <c r="Q7" s="36">
        <v>53136</v>
      </c>
      <c r="R7" s="36">
        <v>668.64</v>
      </c>
      <c r="S7" s="36">
        <v>79.47</v>
      </c>
      <c r="T7" s="36">
        <v>49866</v>
      </c>
      <c r="U7" s="36">
        <v>119.97</v>
      </c>
      <c r="V7" s="36">
        <v>415.65</v>
      </c>
      <c r="W7" s="36">
        <v>93.04</v>
      </c>
      <c r="X7" s="36">
        <v>90.09</v>
      </c>
      <c r="Y7" s="36">
        <v>88</v>
      </c>
      <c r="Z7" s="36">
        <v>89.08</v>
      </c>
      <c r="AA7" s="36">
        <v>89.14</v>
      </c>
      <c r="AB7" s="36">
        <v>107.68</v>
      </c>
      <c r="AC7" s="36">
        <v>108.24</v>
      </c>
      <c r="AD7" s="36">
        <v>107.8</v>
      </c>
      <c r="AE7" s="36">
        <v>111.96</v>
      </c>
      <c r="AF7" s="36">
        <v>109.64</v>
      </c>
      <c r="AG7" s="36">
        <v>113.56</v>
      </c>
      <c r="AH7" s="36">
        <v>15.1</v>
      </c>
      <c r="AI7" s="36">
        <v>26.41</v>
      </c>
      <c r="AJ7" s="36">
        <v>40.1</v>
      </c>
      <c r="AK7" s="36">
        <v>40.53</v>
      </c>
      <c r="AL7" s="36">
        <v>53.61</v>
      </c>
      <c r="AM7" s="36">
        <v>4.67</v>
      </c>
      <c r="AN7" s="36">
        <v>4.46</v>
      </c>
      <c r="AO7" s="36">
        <v>4.3899999999999997</v>
      </c>
      <c r="AP7" s="36">
        <v>0.41</v>
      </c>
      <c r="AQ7" s="36">
        <v>3.62</v>
      </c>
      <c r="AR7" s="36">
        <v>0.87</v>
      </c>
      <c r="AS7" s="36">
        <v>422.81</v>
      </c>
      <c r="AT7" s="36">
        <v>487.63</v>
      </c>
      <c r="AU7" s="36">
        <v>507.84</v>
      </c>
      <c r="AV7" s="36">
        <v>323.66000000000003</v>
      </c>
      <c r="AW7" s="36">
        <v>393.3</v>
      </c>
      <c r="AX7" s="36">
        <v>695.41</v>
      </c>
      <c r="AY7" s="36">
        <v>701</v>
      </c>
      <c r="AZ7" s="36">
        <v>739.59</v>
      </c>
      <c r="BA7" s="36">
        <v>335.95</v>
      </c>
      <c r="BB7" s="36">
        <v>371.31</v>
      </c>
      <c r="BC7" s="36">
        <v>262.74</v>
      </c>
      <c r="BD7" s="36">
        <v>255.01</v>
      </c>
      <c r="BE7" s="36">
        <v>268.25</v>
      </c>
      <c r="BF7" s="36">
        <v>272.35000000000002</v>
      </c>
      <c r="BG7" s="36">
        <v>285.22000000000003</v>
      </c>
      <c r="BH7" s="36">
        <v>294.61</v>
      </c>
      <c r="BI7" s="36">
        <v>343.45</v>
      </c>
      <c r="BJ7" s="36">
        <v>330.99</v>
      </c>
      <c r="BK7" s="36">
        <v>324.08999999999997</v>
      </c>
      <c r="BL7" s="36">
        <v>319.82</v>
      </c>
      <c r="BM7" s="36">
        <v>373.09</v>
      </c>
      <c r="BN7" s="36">
        <v>276.38</v>
      </c>
      <c r="BO7" s="36">
        <v>89.45</v>
      </c>
      <c r="BP7" s="36">
        <v>86.77</v>
      </c>
      <c r="BQ7" s="36">
        <v>84.57</v>
      </c>
      <c r="BR7" s="36">
        <v>85.89</v>
      </c>
      <c r="BS7" s="36">
        <v>85.26</v>
      </c>
      <c r="BT7" s="36">
        <v>99.61</v>
      </c>
      <c r="BU7" s="36">
        <v>100.27</v>
      </c>
      <c r="BV7" s="36">
        <v>99.46</v>
      </c>
      <c r="BW7" s="36">
        <v>105.21</v>
      </c>
      <c r="BX7" s="36">
        <v>99.99</v>
      </c>
      <c r="BY7" s="36">
        <v>104.99</v>
      </c>
      <c r="BZ7" s="36">
        <v>175.79</v>
      </c>
      <c r="CA7" s="36">
        <v>181.17</v>
      </c>
      <c r="CB7" s="36">
        <v>186.38</v>
      </c>
      <c r="CC7" s="36">
        <v>184.74</v>
      </c>
      <c r="CD7" s="36">
        <v>186.23</v>
      </c>
      <c r="CE7" s="36">
        <v>169.59</v>
      </c>
      <c r="CF7" s="36">
        <v>169.62</v>
      </c>
      <c r="CG7" s="36">
        <v>171.78</v>
      </c>
      <c r="CH7" s="36">
        <v>162.59</v>
      </c>
      <c r="CI7" s="36">
        <v>171.15</v>
      </c>
      <c r="CJ7" s="36">
        <v>163.72</v>
      </c>
      <c r="CK7" s="36">
        <v>62.77</v>
      </c>
      <c r="CL7" s="36">
        <v>62.44</v>
      </c>
      <c r="CM7" s="36">
        <v>60.3</v>
      </c>
      <c r="CN7" s="36">
        <v>59.34</v>
      </c>
      <c r="CO7" s="36">
        <v>59.03</v>
      </c>
      <c r="CP7" s="36">
        <v>60.04</v>
      </c>
      <c r="CQ7" s="36">
        <v>59.88</v>
      </c>
      <c r="CR7" s="36">
        <v>59.68</v>
      </c>
      <c r="CS7" s="36">
        <v>59.17</v>
      </c>
      <c r="CT7" s="36">
        <v>58.53</v>
      </c>
      <c r="CU7" s="36">
        <v>59.76</v>
      </c>
      <c r="CV7" s="36">
        <v>77.569999999999993</v>
      </c>
      <c r="CW7" s="36">
        <v>78.239999999999995</v>
      </c>
      <c r="CX7" s="36">
        <v>80.55</v>
      </c>
      <c r="CY7" s="36">
        <v>79.98</v>
      </c>
      <c r="CZ7" s="36">
        <v>79.78</v>
      </c>
      <c r="DA7" s="36">
        <v>87.33</v>
      </c>
      <c r="DB7" s="36">
        <v>87.65</v>
      </c>
      <c r="DC7" s="36">
        <v>87.63</v>
      </c>
      <c r="DD7" s="36">
        <v>87.6</v>
      </c>
      <c r="DE7" s="36">
        <v>85.26</v>
      </c>
      <c r="DF7" s="36">
        <v>89.95</v>
      </c>
      <c r="DG7" s="36">
        <v>49.55</v>
      </c>
      <c r="DH7" s="36">
        <v>50.17</v>
      </c>
      <c r="DI7" s="36">
        <v>51.18</v>
      </c>
      <c r="DJ7" s="36">
        <v>52.02</v>
      </c>
      <c r="DK7" s="36">
        <v>53.37</v>
      </c>
      <c r="DL7" s="36">
        <v>37.71</v>
      </c>
      <c r="DM7" s="36">
        <v>38.69</v>
      </c>
      <c r="DN7" s="36">
        <v>39.65</v>
      </c>
      <c r="DO7" s="36">
        <v>45.25</v>
      </c>
      <c r="DP7" s="36">
        <v>45.75</v>
      </c>
      <c r="DQ7" s="36">
        <v>47.18</v>
      </c>
      <c r="DR7" s="36">
        <v>0</v>
      </c>
      <c r="DS7" s="36">
        <v>0</v>
      </c>
      <c r="DT7" s="36">
        <v>0</v>
      </c>
      <c r="DU7" s="36">
        <v>0</v>
      </c>
      <c r="DV7" s="36">
        <v>0</v>
      </c>
      <c r="DW7" s="36">
        <v>7.67</v>
      </c>
      <c r="DX7" s="36">
        <v>8.4</v>
      </c>
      <c r="DY7" s="36">
        <v>9.7100000000000009</v>
      </c>
      <c r="DZ7" s="36">
        <v>10.71</v>
      </c>
      <c r="EA7" s="36">
        <v>10.54</v>
      </c>
      <c r="EB7" s="36">
        <v>13.18</v>
      </c>
      <c r="EC7" s="36">
        <v>0.15</v>
      </c>
      <c r="ED7" s="36">
        <v>0.26</v>
      </c>
      <c r="EE7" s="36">
        <v>0.25</v>
      </c>
      <c r="EF7" s="36">
        <v>0.37</v>
      </c>
      <c r="EG7" s="36">
        <v>0</v>
      </c>
      <c r="EH7" s="36">
        <v>0.84</v>
      </c>
      <c r="EI7" s="36">
        <v>0.78</v>
      </c>
      <c r="EJ7" s="36">
        <v>0.83</v>
      </c>
      <c r="EK7" s="36">
        <v>0.72</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2017-02-13T01:49:31Z</cp:lastPrinted>
  <dcterms:created xsi:type="dcterms:W3CDTF">2017-02-01T08:40:04Z</dcterms:created>
  <dcterms:modified xsi:type="dcterms:W3CDTF">2017-02-13T01:49:38Z</dcterms:modified>
  <cp:category/>
</cp:coreProperties>
</file>