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calcMode="autoNoTable" iterate="1" iterateCount="1" iterateDelta="0"/>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P6" i="5"/>
  <c r="Z10" i="4" s="1"/>
  <c r="O6" i="5"/>
  <c r="N6" i="5"/>
  <c r="M6" i="5"/>
  <c r="B10" i="4" s="1"/>
  <c r="L6" i="5"/>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AI8" i="4"/>
  <c r="Z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<sst xmlns="http://schemas.openxmlformats.org/spreadsheetml/2006/main" count="218" uniqueCount="108">
  <si>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</si>
  <si>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</si>
  <si>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</si>
  <si>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</si>
  <si>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</si>
  <si>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</si>
  <si>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</si>
  <si>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</si>
  <si>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</si>
  <si>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</si>
  <si>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</si>
  <si>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</si>
  <si>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</si>
  <si>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</si>
  <si>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</si>
  <si>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</si>
  <si>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</si>
  <si>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</si>
  <si>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</si>
  <si>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</si>
  <si>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</si>
  <si>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</si>
  <si>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</si>
  <si>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</si>
  <si>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</si>
  <si>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</si>
  <si>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</si>
  <si>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</si>
  <si>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</si>
  <si>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</si>
  <si>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</si>
  <si>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</si>
  <si>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</si>
  <si>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</si>
  <si>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</si>
  <si>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</si>
  <si>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</si>
  <si>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</si>
  <si>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</si>
  <si>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</si>
  <si>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</si>
  <si>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</si>
  <si>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</si>
  <si>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</si>
  <si>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</si>
  <si>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</si>
  <si>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</si>
  <si>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</si>
  <si>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</si>
  <si>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</si>
  <si>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</si>
  <si>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</si>
  <si>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</si>
  <si>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</si>
  <si>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</si>
  <si>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</si>
  <si>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</si>
  <si>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</si>
  <si>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</si>
  <si>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</si>
  <si>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</si>
  <si>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</si>
  <si>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</si>
  <si>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</si>
  <si>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</si>
  <si>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</si>
  <si>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</si>
  <si>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</si>
  <si>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</si>
  <si>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</si>
  <si>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</si>
  <si>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</si>
  <si>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</si>
  <si>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</si>
  <si>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</si>
  <si>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</si>
  <si>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</si>
  <si>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</si>
  <si>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</si>
  <si>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</si>
  <si>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</si>
  <si>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</si>
  <si>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</si>
  <si>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</si>
  <si>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</si>
  <si>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</si>
  <si>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</si>
  <si>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</si>
  <si>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</si>
  <si>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</si>
  <si>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</si>
  <si>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</si>
  <si>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</si>
  <si>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南砺市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</si>
  <si>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</si>
  <si>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</si>
  <si>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</si>
  <si>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</si>
  <si>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</si>
  <si>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</si>
  <si>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</si>
  <si>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</si>
  <si>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</si>
  <si>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</si>
  <si>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</si>
  <si>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③10年計画で統合簡易水道事業を行っている上平地域は、送水管の新設に併せて配水管も更新しているため老朽管の更新もそれなりに進んでいる。一方、平・利賀地域は老朽化が進んでいるが、管路の更新はあまり進んでいないのが現状である。
その年の予算により更新率にバラつきが見られる。
</t>
    <rPh sb="81" eb="82">
      <t>スス</t>
    </rPh>
    <phoneticPr fontId="4"/>
  </si>
  <si>
    <t xml:space="preserve">①収益的収入で総費用の55～60%強しか賄えていない。類似団体や全国平均は75%ほど賄えている。今後公債費はH32年度がピークとなるため、ますます比率が下がっていく。
④給水収益に対して、類似団体より企業債残高が多い。つまり料金水準に対して、投資規模が多い。
⑤給水に係る費用が3割ほどしか給水収益で賄われていない。繰出基準外で収入不足を補填しているため、適切な料金設定が必要と考えられる。
⑥有収水量1㎥あたり、513.32円かかっている。類似団体よりやや高めである。維持管理費の削減が必要であるが、多くは見込めない。
⑦一日配水能力を見直したため、施設利用率はH26年度に急激に伸びた。
⑧有収率は類似団体に比べて高めである。
</t>
    <rPh sb="1" eb="4">
      <t>シュウエキテキ</t>
    </rPh>
    <rPh sb="4" eb="6">
      <t>シュウニュウ</t>
    </rPh>
    <rPh sb="7" eb="10">
      <t>ソウヒヨウ</t>
    </rPh>
    <rPh sb="17" eb="18">
      <t>キョウ</t>
    </rPh>
    <rPh sb="20" eb="21">
      <t>マカナ</t>
    </rPh>
    <rPh sb="42" eb="43">
      <t>マカナ</t>
    </rPh>
    <rPh sb="48" eb="50">
      <t>コンゴ</t>
    </rPh>
    <rPh sb="50" eb="53">
      <t>コウサイヒ</t>
    </rPh>
    <rPh sb="57" eb="59">
      <t>ネンド</t>
    </rPh>
    <rPh sb="73" eb="75">
      <t>ヒリツ</t>
    </rPh>
    <rPh sb="76" eb="77">
      <t>サ</t>
    </rPh>
    <rPh sb="85" eb="87">
      <t>キュウスイ</t>
    </rPh>
    <rPh sb="87" eb="89">
      <t>シュウエキ</t>
    </rPh>
    <rPh sb="90" eb="91">
      <t>タイ</t>
    </rPh>
    <rPh sb="94" eb="96">
      <t>ルイジ</t>
    </rPh>
    <rPh sb="96" eb="98">
      <t>ダンタイ</t>
    </rPh>
    <rPh sb="100" eb="102">
      <t>キギョウ</t>
    </rPh>
    <rPh sb="102" eb="103">
      <t>サイ</t>
    </rPh>
    <rPh sb="103" eb="105">
      <t>ザンダカ</t>
    </rPh>
    <rPh sb="106" eb="107">
      <t>オオ</t>
    </rPh>
    <rPh sb="112" eb="114">
      <t>リョウキン</t>
    </rPh>
    <rPh sb="114" eb="116">
      <t>スイジュン</t>
    </rPh>
    <rPh sb="117" eb="118">
      <t>タイ</t>
    </rPh>
    <rPh sb="121" eb="123">
      <t>トウシ</t>
    </rPh>
    <rPh sb="123" eb="125">
      <t>キボ</t>
    </rPh>
    <rPh sb="126" eb="127">
      <t>オオ</t>
    </rPh>
    <rPh sb="131" eb="133">
      <t>キュウスイ</t>
    </rPh>
    <rPh sb="134" eb="135">
      <t>カカ</t>
    </rPh>
    <rPh sb="136" eb="138">
      <t>ヒヨウ</t>
    </rPh>
    <rPh sb="140" eb="141">
      <t>ワリ</t>
    </rPh>
    <rPh sb="145" eb="147">
      <t>キュウスイ</t>
    </rPh>
    <rPh sb="147" eb="149">
      <t>シュウエキ</t>
    </rPh>
    <rPh sb="150" eb="151">
      <t>マカナ</t>
    </rPh>
    <rPh sb="158" eb="160">
      <t>クリダ</t>
    </rPh>
    <rPh sb="160" eb="162">
      <t>キジュン</t>
    </rPh>
    <rPh sb="162" eb="163">
      <t>ガイ</t>
    </rPh>
    <rPh sb="164" eb="166">
      <t>シュウニュウ</t>
    </rPh>
    <rPh sb="166" eb="168">
      <t>ブソク</t>
    </rPh>
    <rPh sb="169" eb="171">
      <t>ホテン</t>
    </rPh>
    <rPh sb="178" eb="180">
      <t>テキセツ</t>
    </rPh>
    <rPh sb="181" eb="183">
      <t>リョウキン</t>
    </rPh>
    <rPh sb="183" eb="185">
      <t>セッテイ</t>
    </rPh>
    <rPh sb="186" eb="188">
      <t>ヒツヨウ</t>
    </rPh>
    <rPh sb="189" eb="190">
      <t>カンガ</t>
    </rPh>
    <rPh sb="197" eb="198">
      <t>ユウ</t>
    </rPh>
    <rPh sb="198" eb="199">
      <t>シュウ</t>
    </rPh>
    <rPh sb="199" eb="201">
      <t>スイリョウ</t>
    </rPh>
    <rPh sb="213" eb="214">
      <t>エン</t>
    </rPh>
    <rPh sb="221" eb="223">
      <t>ルイジ</t>
    </rPh>
    <rPh sb="223" eb="225">
      <t>ダンタイ</t>
    </rPh>
    <rPh sb="229" eb="230">
      <t>タカ</t>
    </rPh>
    <rPh sb="235" eb="237">
      <t>イジ</t>
    </rPh>
    <rPh sb="237" eb="240">
      <t>カンリヒ</t>
    </rPh>
    <rPh sb="241" eb="243">
      <t>サクゲン</t>
    </rPh>
    <rPh sb="244" eb="246">
      <t>ヒツヨウ</t>
    </rPh>
    <rPh sb="251" eb="252">
      <t>オオ</t>
    </rPh>
    <rPh sb="254" eb="256">
      <t>ミコ</t>
    </rPh>
    <rPh sb="262" eb="264">
      <t>イチニチ</t>
    </rPh>
    <rPh sb="264" eb="266">
      <t>ハイスイ</t>
    </rPh>
    <rPh sb="266" eb="268">
      <t>ノウリョク</t>
    </rPh>
    <rPh sb="269" eb="271">
      <t>ミナオ</t>
    </rPh>
    <rPh sb="276" eb="278">
      <t>シセツ</t>
    </rPh>
    <rPh sb="278" eb="281">
      <t>リヨウリツ</t>
    </rPh>
    <rPh sb="285" eb="287">
      <t>ネンド</t>
    </rPh>
    <rPh sb="288" eb="290">
      <t>キュウゲキ</t>
    </rPh>
    <rPh sb="291" eb="292">
      <t>ノ</t>
    </rPh>
    <rPh sb="297" eb="298">
      <t>ユウ</t>
    </rPh>
    <rPh sb="298" eb="299">
      <t>シュウ</t>
    </rPh>
    <rPh sb="299" eb="300">
      <t>リツ</t>
    </rPh>
    <rPh sb="301" eb="303">
      <t>ルイジ</t>
    </rPh>
    <rPh sb="303" eb="305">
      <t>ダンタイ</t>
    </rPh>
    <rPh sb="306" eb="307">
      <t>クラ</t>
    </rPh>
    <rPh sb="309" eb="310">
      <t>タカ</t>
    </rPh>
    <phoneticPr fontId="4"/>
  </si>
  <si>
    <t xml:space="preserve">  H29年度から上水会計と統合するため、簡易水道会計はH28年度で最終となる。
　収益的収支比率が低く、料金回収率も低いため、一般会計繰入金を視野に入れながら、実情に見合った料金体系及び料金改定を考えていかねばならない時期に来ている。
　水質安全対策のための事業費もまだまだ必要なため、管路の老朽化対策との投資のあり方について検討が必要である。
</t>
    <rPh sb="5" eb="7">
      <t>ネンド</t>
    </rPh>
    <rPh sb="9" eb="11">
      <t>ジョウスイ</t>
    </rPh>
    <rPh sb="11" eb="12">
      <t>カイ</t>
    </rPh>
    <rPh sb="12" eb="13">
      <t>ケイ</t>
    </rPh>
    <rPh sb="14" eb="16">
      <t>トウゴウ</t>
    </rPh>
    <rPh sb="21" eb="23">
      <t>カンイ</t>
    </rPh>
    <rPh sb="23" eb="25">
      <t>スイドウ</t>
    </rPh>
    <rPh sb="25" eb="26">
      <t>カイ</t>
    </rPh>
    <rPh sb="26" eb="27">
      <t>ケイ</t>
    </rPh>
    <rPh sb="31" eb="33">
      <t>ネンド</t>
    </rPh>
    <rPh sb="34" eb="36">
      <t>サイシュウ</t>
    </rPh>
    <rPh sb="120" eb="122">
      <t>スイシツ</t>
    </rPh>
    <rPh sb="122" eb="124">
      <t>アンゼン</t>
    </rPh>
    <rPh sb="124" eb="126">
      <t>タイサク</t>
    </rPh>
    <rPh sb="130" eb="133">
      <t>ジギョウヒ</t>
    </rPh>
    <rPh sb="138" eb="140">
      <t>ヒツヨウ</t>
    </rPh>
    <rPh sb="144" eb="146">
      <t>カンロ</t>
    </rPh>
    <rPh sb="147" eb="150">
      <t>ロウキュウカ</t>
    </rPh>
    <rPh sb="150" eb="152">
      <t>タイサク</t>
    </rPh>
    <rPh sb="154" eb="156">
      <t>トウシ</t>
    </rPh>
    <rPh sb="159" eb="160">
      <t>カタ</t>
    </rPh>
    <rPh sb="164" eb="166">
      <t>ケントウ</t>
    </rPh>
    <rPh sb="167" eb="16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</si>
</sst>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0.98</c:v>
                </c:pt>
                <c:pt idx="1">
                  <c:v>0.21</c:v>
                </c:pt>
                <c:pt idx="2">
                  <c:v>1.01</c:v>
                </c:pt>
                <c:pt idx="3" formatCode="#,##0.00;&quot;△&quot;#,##0.00">
                  <c:v>0</c:v>
                </c:pt>
                <c:pt idx="4">
                  <c:v>1.65</c:v>
                </c:pt>
              </c:numCache>
            </c:numRef>
          </c:val>
        </c:ser>
        <c:dLbls>
          <c:showLegendKey val="0"/>
          <c:showVal val="0"/>
          <c:showCatName val="0"/>
          <c:showSerName val="0"/>
          <c:showPercent val="0"/>
          <c:showBubbleSize val="0"/>
        </c:dLbls>
        <c:gapWidth val="150"/>
        <c:axId val="89622784"/>
        <c:axId val="896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89622784"/>
        <c:axId val="89633152"/>
      </c:lineChart>
      <c:dateAx>
        <c:axId val="89622784"/>
        <c:scaling>
          <c:orientation val="minMax"/>
        </c:scaling>
        <c:delete val="1"/>
        <c:axPos val="b"/>
        <c:numFmt formatCode="ge" sourceLinked="1"/>
        <c:majorTickMark val="none"/>
        <c:minorTickMark val="none"/>
        <c:tickLblPos val="none"/>
        <c:crossAx val="89633152"/>
        <c:crosses val="autoZero"/>
        <c:auto val="1"/>
        <c:lblOffset val="100"/>
        <c:baseTimeUnit val="years"/>
      </c:dateAx>
      <c:valAx>
        <c:axId val="896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31.99</c:v>
                </c:pt>
                <c:pt idx="1">
                  <c:v>31.04</c:v>
                </c:pt>
                <c:pt idx="2">
                  <c:v>29.06</c:v>
                </c:pt>
                <c:pt idx="3">
                  <c:v>71.64</c:v>
                </c:pt>
                <c:pt idx="4">
                  <c:v>69.67</c:v>
                </c:pt>
              </c:numCache>
            </c:numRef>
          </c:val>
        </c:ser>
        <c:dLbls>
          <c:showLegendKey val="0"/>
          <c:showVal val="0"/>
          <c:showCatName val="0"/>
          <c:showSerName val="0"/>
          <c:showPercent val="0"/>
          <c:showBubbleSize val="0"/>
        </c:dLbls>
        <c:gapWidth val="150"/>
        <c:axId val="98085504"/>
        <c:axId val="981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98085504"/>
        <c:axId val="98108160"/>
      </c:lineChart>
      <c:dateAx>
        <c:axId val="98085504"/>
        <c:scaling>
          <c:orientation val="minMax"/>
        </c:scaling>
        <c:delete val="1"/>
        <c:axPos val="b"/>
        <c:numFmt formatCode="ge" sourceLinked="1"/>
        <c:majorTickMark val="none"/>
        <c:minorTickMark val="none"/>
        <c:tickLblPos val="none"/>
        <c:crossAx val="98108160"/>
        <c:crosses val="autoZero"/>
        <c:auto val="1"/>
        <c:lblOffset val="100"/>
        <c:baseTimeUnit val="years"/>
      </c:dateAx>
      <c:valAx>
        <c:axId val="981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84.43</c:v>
                </c:pt>
                <c:pt idx="1">
                  <c:v>84.43</c:v>
                </c:pt>
                <c:pt idx="2">
                  <c:v>84.43</c:v>
                </c:pt>
                <c:pt idx="3">
                  <c:v>82.93</c:v>
                </c:pt>
                <c:pt idx="4">
                  <c:v>83.47</c:v>
                </c:pt>
              </c:numCache>
            </c:numRef>
          </c:val>
        </c:ser>
        <c:dLbls>
          <c:showLegendKey val="0"/>
          <c:showVal val="0"/>
          <c:showCatName val="0"/>
          <c:showSerName val="0"/>
          <c:showPercent val="0"/>
          <c:showBubbleSize val="0"/>
        </c:dLbls>
        <c:gapWidth val="150"/>
        <c:axId val="98138368"/>
        <c:axId val="9814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98138368"/>
        <c:axId val="98144640"/>
      </c:lineChart>
      <c:dateAx>
        <c:axId val="98138368"/>
        <c:scaling>
          <c:orientation val="minMax"/>
        </c:scaling>
        <c:delete val="1"/>
        <c:axPos val="b"/>
        <c:numFmt formatCode="ge" sourceLinked="1"/>
        <c:majorTickMark val="none"/>
        <c:minorTickMark val="none"/>
        <c:tickLblPos val="none"/>
        <c:crossAx val="98144640"/>
        <c:crosses val="autoZero"/>
        <c:auto val="1"/>
        <c:lblOffset val="100"/>
        <c:baseTimeUnit val="years"/>
      </c:dateAx>
      <c:valAx>
        <c:axId val="9814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37016888488830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57.17</c:v>
                </c:pt>
                <c:pt idx="1">
                  <c:v>55.13</c:v>
                </c:pt>
                <c:pt idx="2">
                  <c:v>60.32</c:v>
                </c:pt>
                <c:pt idx="3">
                  <c:v>54.73</c:v>
                </c:pt>
                <c:pt idx="4">
                  <c:v>64.430000000000007</c:v>
                </c:pt>
              </c:numCache>
            </c:numRef>
          </c:val>
        </c:ser>
        <c:dLbls>
          <c:showLegendKey val="0"/>
          <c:showVal val="0"/>
          <c:showCatName val="0"/>
          <c:showSerName val="0"/>
          <c:showPercent val="0"/>
          <c:showBubbleSize val="0"/>
        </c:dLbls>
        <c:gapWidth val="150"/>
        <c:axId val="96742016"/>
        <c:axId val="967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96742016"/>
        <c:axId val="96748288"/>
      </c:lineChart>
      <c:dateAx>
        <c:axId val="96742016"/>
        <c:scaling>
          <c:orientation val="minMax"/>
        </c:scaling>
        <c:delete val="1"/>
        <c:axPos val="b"/>
        <c:numFmt formatCode="ge" sourceLinked="1"/>
        <c:majorTickMark val="none"/>
        <c:minorTickMark val="none"/>
        <c:tickLblPos val="none"/>
        <c:crossAx val="96748288"/>
        <c:crosses val="autoZero"/>
        <c:auto val="1"/>
        <c:lblOffset val="100"/>
        <c:baseTimeUnit val="years"/>
      </c:dateAx>
      <c:valAx>
        <c:axId val="967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766208"/>
        <c:axId val="967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66208"/>
        <c:axId val="96792960"/>
      </c:lineChart>
      <c:dateAx>
        <c:axId val="96766208"/>
        <c:scaling>
          <c:orientation val="minMax"/>
        </c:scaling>
        <c:delete val="1"/>
        <c:axPos val="b"/>
        <c:numFmt formatCode="ge" sourceLinked="1"/>
        <c:majorTickMark val="none"/>
        <c:minorTickMark val="none"/>
        <c:tickLblPos val="none"/>
        <c:crossAx val="96792960"/>
        <c:crosses val="autoZero"/>
        <c:auto val="1"/>
        <c:lblOffset val="100"/>
        <c:baseTimeUnit val="years"/>
      </c:dateAx>
      <c:valAx>
        <c:axId val="967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38848"/>
        <c:axId val="9664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38848"/>
        <c:axId val="96649216"/>
      </c:lineChart>
      <c:dateAx>
        <c:axId val="96638848"/>
        <c:scaling>
          <c:orientation val="minMax"/>
        </c:scaling>
        <c:delete val="1"/>
        <c:axPos val="b"/>
        <c:numFmt formatCode="ge" sourceLinked="1"/>
        <c:majorTickMark val="none"/>
        <c:minorTickMark val="none"/>
        <c:tickLblPos val="none"/>
        <c:crossAx val="96649216"/>
        <c:crosses val="autoZero"/>
        <c:auto val="1"/>
        <c:lblOffset val="100"/>
        <c:baseTimeUnit val="years"/>
      </c:dateAx>
      <c:valAx>
        <c:axId val="966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48704"/>
        <c:axId val="978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48704"/>
        <c:axId val="97859072"/>
      </c:lineChart>
      <c:dateAx>
        <c:axId val="97848704"/>
        <c:scaling>
          <c:orientation val="minMax"/>
        </c:scaling>
        <c:delete val="1"/>
        <c:axPos val="b"/>
        <c:numFmt formatCode="ge" sourceLinked="1"/>
        <c:majorTickMark val="none"/>
        <c:minorTickMark val="none"/>
        <c:tickLblPos val="none"/>
        <c:crossAx val="97859072"/>
        <c:crosses val="autoZero"/>
        <c:auto val="1"/>
        <c:lblOffset val="100"/>
        <c:baseTimeUnit val="years"/>
      </c:dateAx>
      <c:valAx>
        <c:axId val="978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01952"/>
        <c:axId val="979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01952"/>
        <c:axId val="97904128"/>
      </c:lineChart>
      <c:dateAx>
        <c:axId val="97901952"/>
        <c:scaling>
          <c:orientation val="minMax"/>
        </c:scaling>
        <c:delete val="1"/>
        <c:axPos val="b"/>
        <c:numFmt formatCode="ge" sourceLinked="1"/>
        <c:majorTickMark val="none"/>
        <c:minorTickMark val="none"/>
        <c:tickLblPos val="none"/>
        <c:crossAx val="97904128"/>
        <c:crosses val="autoZero"/>
        <c:auto val="1"/>
        <c:lblOffset val="100"/>
        <c:baseTimeUnit val="years"/>
      </c:dateAx>
      <c:valAx>
        <c:axId val="979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1885.47</c:v>
                </c:pt>
                <c:pt idx="1">
                  <c:v>1851.19</c:v>
                </c:pt>
                <c:pt idx="2">
                  <c:v>1939.53</c:v>
                </c:pt>
                <c:pt idx="3">
                  <c:v>2172.79</c:v>
                </c:pt>
                <c:pt idx="4">
                  <c:v>2441.92</c:v>
                </c:pt>
              </c:numCache>
            </c:numRef>
          </c:val>
        </c:ser>
        <c:dLbls>
          <c:showLegendKey val="0"/>
          <c:showVal val="0"/>
          <c:showCatName val="0"/>
          <c:showSerName val="0"/>
          <c:showPercent val="0"/>
          <c:showBubbleSize val="0"/>
        </c:dLbls>
        <c:gapWidth val="150"/>
        <c:axId val="97919360"/>
        <c:axId val="979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97919360"/>
        <c:axId val="97921280"/>
      </c:lineChart>
      <c:dateAx>
        <c:axId val="97919360"/>
        <c:scaling>
          <c:orientation val="minMax"/>
        </c:scaling>
        <c:delete val="1"/>
        <c:axPos val="b"/>
        <c:numFmt formatCode="ge" sourceLinked="1"/>
        <c:majorTickMark val="none"/>
        <c:minorTickMark val="none"/>
        <c:tickLblPos val="none"/>
        <c:crossAx val="97921280"/>
        <c:crosses val="autoZero"/>
        <c:auto val="1"/>
        <c:lblOffset val="100"/>
        <c:baseTimeUnit val="years"/>
      </c:dateAx>
      <c:valAx>
        <c:axId val="9792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36.78</c:v>
                </c:pt>
                <c:pt idx="1">
                  <c:v>34.31</c:v>
                </c:pt>
                <c:pt idx="2">
                  <c:v>35.82</c:v>
                </c:pt>
                <c:pt idx="3">
                  <c:v>33.619999999999997</c:v>
                </c:pt>
                <c:pt idx="4">
                  <c:v>35.020000000000003</c:v>
                </c:pt>
              </c:numCache>
            </c:numRef>
          </c:val>
        </c:ser>
        <c:dLbls>
          <c:showLegendKey val="0"/>
          <c:showVal val="0"/>
          <c:showCatName val="0"/>
          <c:showSerName val="0"/>
          <c:showPercent val="0"/>
          <c:showBubbleSize val="0"/>
        </c:dLbls>
        <c:gapWidth val="150"/>
        <c:axId val="98041856"/>
        <c:axId val="9804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98041856"/>
        <c:axId val="98043776"/>
      </c:lineChart>
      <c:dateAx>
        <c:axId val="98041856"/>
        <c:scaling>
          <c:orientation val="minMax"/>
        </c:scaling>
        <c:delete val="1"/>
        <c:axPos val="b"/>
        <c:numFmt formatCode="ge" sourceLinked="1"/>
        <c:majorTickMark val="none"/>
        <c:minorTickMark val="none"/>
        <c:tickLblPos val="none"/>
        <c:crossAx val="98043776"/>
        <c:crosses val="autoZero"/>
        <c:auto val="1"/>
        <c:lblOffset val="100"/>
        <c:baseTimeUnit val="years"/>
      </c:dateAx>
      <c:valAx>
        <c:axId val="980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441.52</c:v>
                </c:pt>
                <c:pt idx="1">
                  <c:v>474.37</c:v>
                </c:pt>
                <c:pt idx="2">
                  <c:v>469.22</c:v>
                </c:pt>
                <c:pt idx="3">
                  <c:v>529.28</c:v>
                </c:pt>
                <c:pt idx="4">
                  <c:v>513.32000000000005</c:v>
                </c:pt>
              </c:numCache>
            </c:numRef>
          </c:val>
        </c:ser>
        <c:dLbls>
          <c:showLegendKey val="0"/>
          <c:showVal val="0"/>
          <c:showCatName val="0"/>
          <c:showSerName val="0"/>
          <c:showPercent val="0"/>
          <c:showBubbleSize val="0"/>
        </c:dLbls>
        <c:gapWidth val="150"/>
        <c:axId val="98069504"/>
        <c:axId val="9807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98069504"/>
        <c:axId val="98075776"/>
      </c:lineChart>
      <c:dateAx>
        <c:axId val="98069504"/>
        <c:scaling>
          <c:orientation val="minMax"/>
        </c:scaling>
        <c:delete val="1"/>
        <c:axPos val="b"/>
        <c:numFmt formatCode="ge" sourceLinked="1"/>
        <c:majorTickMark val="none"/>
        <c:minorTickMark val="none"/>
        <c:tickLblPos val="none"/>
        <c:crossAx val="98075776"/>
        <c:crosses val="autoZero"/>
        <c:auto val="1"/>
        <c:lblOffset val="100"/>
        <c:baseTimeUnit val="years"/>
      </c:dateAx>
      <c:valAx>
        <c:axId val="980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0"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富山県　南砺市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53136</v>
      </c>
      <c r="AJ8" s="74"/>
      <c r="AK8" s="74"/>
      <c r="AL8" s="74"/>
      <c r="AM8" s="74"/>
      <c r="AN8" s="74"/>
      <c r="AO8" s="74"/>
      <c r="AP8" s="75"/>
      <c r="AQ8" s="56">
        <f>データ!R6</f>
        <v>668.64</v>
      </c>
      <c r="AR8" s="56"/>
      <c r="AS8" s="56"/>
      <c r="AT8" s="56"/>
      <c r="AU8" s="56"/>
      <c r="AV8" s="56"/>
      <c r="AW8" s="56"/>
      <c r="AX8" s="56"/>
      <c r="AY8" s="56">
        <f>データ!S6</f>
        <v>79.47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4.8</v>
      </c>
      <c r="S10" s="56"/>
      <c r="T10" s="56"/>
      <c r="U10" s="56"/>
      <c r="V10" s="56"/>
      <c r="W10" s="56"/>
      <c r="X10" s="56"/>
      <c r="Y10" s="56"/>
      <c r="Z10" s="64">
        <f>データ!P6</f>
        <v>3132</v>
      </c>
      <c r="AA10" s="64"/>
      <c r="AB10" s="64"/>
      <c r="AC10" s="64"/>
      <c r="AD10" s="64"/>
      <c r="AE10" s="64"/>
      <c r="AF10" s="64"/>
      <c r="AG10" s="64"/>
      <c r="AH10" s="2"/>
      <c r="AI10" s="64">
        <f>データ!T6</f>
        <v>2539</v>
      </c>
      <c r="AJ10" s="64"/>
      <c r="AK10" s="64"/>
      <c r="AL10" s="64"/>
      <c r="AM10" s="64"/>
      <c r="AN10" s="64"/>
      <c r="AO10" s="64"/>
      <c r="AP10" s="64"/>
      <c r="AQ10" s="56">
        <f>データ!U6</f>
        <v>74.709999999999994</v>
      </c>
      <c r="AR10" s="56"/>
      <c r="AS10" s="56"/>
      <c r="AT10" s="56"/>
      <c r="AU10" s="56"/>
      <c r="AV10" s="56"/>
      <c r="AW10" s="56"/>
      <c r="AX10" s="56"/>
      <c r="AY10" s="56">
        <f>データ!V6</f>
        <v>33.979999999999997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162108</v>
      </c>
      <c r="D6" s="31">
        <f t="shared" si="3"/>
        <v>47</v>
      </c>
      <c r="E6" s="31">
        <f t="shared" si="3"/>
        <v>1</v>
      </c>
      <c r="F6" s="31">
        <f t="shared" si="3"/>
        <v>0</v>
      </c>
      <c r="G6" s="31">
        <f t="shared" si="3"/>
        <v>0</v>
      </c>
      <c r="H6" s="31" t="str">
        <f t="shared" si="3"/>
        <v>富山県　南砺市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4.8</v>
      </c>
      <c r="P6" s="32">
        <f t="shared" si="3"/>
        <v>3132</v>
      </c>
      <c r="Q6" s="32">
        <f t="shared" si="3"/>
        <v>53136</v>
      </c>
      <c r="R6" s="32">
        <f t="shared" si="3"/>
        <v>668.64</v>
      </c>
      <c r="S6" s="32">
        <f t="shared" si="3"/>
        <v>79.47</v>
      </c>
      <c r="T6" s="32">
        <f t="shared" si="3"/>
        <v>2539</v>
      </c>
      <c r="U6" s="32">
        <f t="shared" si="3"/>
        <v>74.709999999999994</v>
      </c>
      <c r="V6" s="32">
        <f t="shared" si="3"/>
        <v>33.979999999999997</v>
      </c>
      <c r="W6" s="33">
        <f>IF(W7="",NA(),W7)</f>
        <v>57.17</v>
      </c>
      <c r="X6" s="33">
        <f t="shared" ref="X6:AF6" si="4">IF(X7="",NA(),X7)</f>
        <v>55.13</v>
      </c>
      <c r="Y6" s="33">
        <f t="shared" si="4"/>
        <v>60.32</v>
      </c>
      <c r="Z6" s="33">
        <f t="shared" si="4"/>
        <v>54.73</v>
      </c>
      <c r="AA6" s="33">
        <f t="shared" si="4"/>
        <v>64.430000000000007</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1885.47</v>
      </c>
      <c r="BE6" s="33">
        <f t="shared" ref="BE6:BM6" si="7">IF(BE7="",NA(),BE7)</f>
        <v>1851.19</v>
      </c>
      <c r="BF6" s="33">
        <f t="shared" si="7"/>
        <v>1939.53</v>
      </c>
      <c r="BG6" s="33">
        <f t="shared" si="7"/>
        <v>2172.79</v>
      </c>
      <c r="BH6" s="33">
        <f t="shared" si="7"/>
        <v>2441.92</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36.78</v>
      </c>
      <c r="BP6" s="33">
        <f t="shared" ref="BP6:BX6" si="8">IF(BP7="",NA(),BP7)</f>
        <v>34.31</v>
      </c>
      <c r="BQ6" s="33">
        <f t="shared" si="8"/>
        <v>35.82</v>
      </c>
      <c r="BR6" s="33">
        <f t="shared" si="8"/>
        <v>33.619999999999997</v>
      </c>
      <c r="BS6" s="33">
        <f t="shared" si="8"/>
        <v>35.020000000000003</v>
      </c>
      <c r="BT6" s="33">
        <f t="shared" si="8"/>
        <v>56.46</v>
      </c>
      <c r="BU6" s="33">
        <f t="shared" si="8"/>
        <v>19.77</v>
      </c>
      <c r="BV6" s="33">
        <f t="shared" si="8"/>
        <v>34.25</v>
      </c>
      <c r="BW6" s="33">
        <f t="shared" si="8"/>
        <v>46.48</v>
      </c>
      <c r="BX6" s="33">
        <f t="shared" si="8"/>
        <v>40.6</v>
      </c>
      <c r="BY6" s="32" t="str">
        <f>IF(BY7="","",IF(BY7="-","【-】","【"&amp;SUBSTITUTE(TEXT(BY7,"#,##0.00"),"-","△")&amp;"】"))</f>
        <v>【33.35】</v>
      </c>
      <c r="BZ6" s="33">
        <f>IF(BZ7="",NA(),BZ7)</f>
        <v>441.52</v>
      </c>
      <c r="CA6" s="33">
        <f t="shared" ref="CA6:CI6" si="9">IF(CA7="",NA(),CA7)</f>
        <v>474.37</v>
      </c>
      <c r="CB6" s="33">
        <f t="shared" si="9"/>
        <v>469.22</v>
      </c>
      <c r="CC6" s="33">
        <f t="shared" si="9"/>
        <v>529.28</v>
      </c>
      <c r="CD6" s="33">
        <f t="shared" si="9"/>
        <v>513.32000000000005</v>
      </c>
      <c r="CE6" s="33">
        <f t="shared" si="9"/>
        <v>306.49</v>
      </c>
      <c r="CF6" s="33">
        <f t="shared" si="9"/>
        <v>878.73</v>
      </c>
      <c r="CG6" s="33">
        <f t="shared" si="9"/>
        <v>501.18</v>
      </c>
      <c r="CH6" s="33">
        <f t="shared" si="9"/>
        <v>376.61</v>
      </c>
      <c r="CI6" s="33">
        <f t="shared" si="9"/>
        <v>440.03</v>
      </c>
      <c r="CJ6" s="32" t="str">
        <f>IF(CJ7="","",IF(CJ7="-","【-】","【"&amp;SUBSTITUTE(TEXT(CJ7,"#,##0.00"),"-","△")&amp;"】"))</f>
        <v>【524.69】</v>
      </c>
      <c r="CK6" s="33">
        <f>IF(CK7="",NA(),CK7)</f>
        <v>31.99</v>
      </c>
      <c r="CL6" s="33">
        <f t="shared" ref="CL6:CT6" si="10">IF(CL7="",NA(),CL7)</f>
        <v>31.04</v>
      </c>
      <c r="CM6" s="33">
        <f t="shared" si="10"/>
        <v>29.06</v>
      </c>
      <c r="CN6" s="33">
        <f t="shared" si="10"/>
        <v>71.64</v>
      </c>
      <c r="CO6" s="33">
        <f t="shared" si="10"/>
        <v>69.67</v>
      </c>
      <c r="CP6" s="33">
        <f t="shared" si="10"/>
        <v>58.25</v>
      </c>
      <c r="CQ6" s="33">
        <f t="shared" si="10"/>
        <v>57.17</v>
      </c>
      <c r="CR6" s="33">
        <f t="shared" si="10"/>
        <v>57.55</v>
      </c>
      <c r="CS6" s="33">
        <f t="shared" si="10"/>
        <v>57.43</v>
      </c>
      <c r="CT6" s="33">
        <f t="shared" si="10"/>
        <v>57.29</v>
      </c>
      <c r="CU6" s="32" t="str">
        <f>IF(CU7="","",IF(CU7="-","【-】","【"&amp;SUBSTITUTE(TEXT(CU7,"#,##0.00"),"-","△")&amp;"】"))</f>
        <v>【57.58】</v>
      </c>
      <c r="CV6" s="33">
        <f>IF(CV7="",NA(),CV7)</f>
        <v>84.43</v>
      </c>
      <c r="CW6" s="33">
        <f t="shared" ref="CW6:DE6" si="11">IF(CW7="",NA(),CW7)</f>
        <v>84.43</v>
      </c>
      <c r="CX6" s="33">
        <f t="shared" si="11"/>
        <v>84.43</v>
      </c>
      <c r="CY6" s="33">
        <f t="shared" si="11"/>
        <v>82.93</v>
      </c>
      <c r="CZ6" s="33">
        <f t="shared" si="11"/>
        <v>83.47</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0.98</v>
      </c>
      <c r="ED6" s="33">
        <f t="shared" ref="ED6:EL6" si="14">IF(ED7="",NA(),ED7)</f>
        <v>0.21</v>
      </c>
      <c r="EE6" s="33">
        <f t="shared" si="14"/>
        <v>1.01</v>
      </c>
      <c r="EF6" s="32">
        <f t="shared" si="14"/>
        <v>0</v>
      </c>
      <c r="EG6" s="33">
        <f t="shared" si="14"/>
        <v>1.65</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162108</v>
      </c>
      <c r="D7" s="35">
        <v>47</v>
      </c>
      <c r="E7" s="35">
        <v>1</v>
      </c>
      <c r="F7" s="35">
        <v>0</v>
      </c>
      <c r="G7" s="35">
        <v>0</v>
      </c>
      <c r="H7" s="35" t="s">
        <v>93</v>
      </c>
      <c r="I7" s="35" t="s">
        <v>94</v>
      </c>
      <c r="J7" s="35" t="s">
        <v>95</v>
      </c>
      <c r="K7" s="35" t="s">
        <v>96</v>
      </c>
      <c r="L7" s="35" t="s">
        <v>97</v>
      </c>
      <c r="M7" s="36" t="s">
        <v>98</v>
      </c>
      <c r="N7" s="36" t="s">
        <v>99</v>
      </c>
      <c r="O7" s="36">
        <v>4.8</v>
      </c>
      <c r="P7" s="36">
        <v>3132</v>
      </c>
      <c r="Q7" s="36">
        <v>53136</v>
      </c>
      <c r="R7" s="36">
        <v>668.64</v>
      </c>
      <c r="S7" s="36">
        <v>79.47</v>
      </c>
      <c r="T7" s="36">
        <v>2539</v>
      </c>
      <c r="U7" s="36">
        <v>74.709999999999994</v>
      </c>
      <c r="V7" s="36">
        <v>33.979999999999997</v>
      </c>
      <c r="W7" s="36">
        <v>57.17</v>
      </c>
      <c r="X7" s="36">
        <v>55.13</v>
      </c>
      <c r="Y7" s="36">
        <v>60.32</v>
      </c>
      <c r="Z7" s="36">
        <v>54.73</v>
      </c>
      <c r="AA7" s="36">
        <v>64.430000000000007</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1885.47</v>
      </c>
      <c r="BE7" s="36">
        <v>1851.19</v>
      </c>
      <c r="BF7" s="36">
        <v>1939.53</v>
      </c>
      <c r="BG7" s="36">
        <v>2172.79</v>
      </c>
      <c r="BH7" s="36">
        <v>2441.92</v>
      </c>
      <c r="BI7" s="36">
        <v>1124.6400000000001</v>
      </c>
      <c r="BJ7" s="36">
        <v>1108.26</v>
      </c>
      <c r="BK7" s="36">
        <v>1113.76</v>
      </c>
      <c r="BL7" s="36">
        <v>1125.69</v>
      </c>
      <c r="BM7" s="36">
        <v>1134.67</v>
      </c>
      <c r="BN7" s="36">
        <v>1242.9000000000001</v>
      </c>
      <c r="BO7" s="36">
        <v>36.78</v>
      </c>
      <c r="BP7" s="36">
        <v>34.31</v>
      </c>
      <c r="BQ7" s="36">
        <v>35.82</v>
      </c>
      <c r="BR7" s="36">
        <v>33.619999999999997</v>
      </c>
      <c r="BS7" s="36">
        <v>35.020000000000003</v>
      </c>
      <c r="BT7" s="36">
        <v>56.46</v>
      </c>
      <c r="BU7" s="36">
        <v>19.77</v>
      </c>
      <c r="BV7" s="36">
        <v>34.25</v>
      </c>
      <c r="BW7" s="36">
        <v>46.48</v>
      </c>
      <c r="BX7" s="36">
        <v>40.6</v>
      </c>
      <c r="BY7" s="36">
        <v>33.35</v>
      </c>
      <c r="BZ7" s="36">
        <v>441.52</v>
      </c>
      <c r="CA7" s="36">
        <v>474.37</v>
      </c>
      <c r="CB7" s="36">
        <v>469.22</v>
      </c>
      <c r="CC7" s="36">
        <v>529.28</v>
      </c>
      <c r="CD7" s="36">
        <v>513.32000000000005</v>
      </c>
      <c r="CE7" s="36">
        <v>306.49</v>
      </c>
      <c r="CF7" s="36">
        <v>878.73</v>
      </c>
      <c r="CG7" s="36">
        <v>501.18</v>
      </c>
      <c r="CH7" s="36">
        <v>376.61</v>
      </c>
      <c r="CI7" s="36">
        <v>440.03</v>
      </c>
      <c r="CJ7" s="36">
        <v>524.69000000000005</v>
      </c>
      <c r="CK7" s="36">
        <v>31.99</v>
      </c>
      <c r="CL7" s="36">
        <v>31.04</v>
      </c>
      <c r="CM7" s="36">
        <v>29.06</v>
      </c>
      <c r="CN7" s="36">
        <v>71.64</v>
      </c>
      <c r="CO7" s="36">
        <v>69.67</v>
      </c>
      <c r="CP7" s="36">
        <v>58.25</v>
      </c>
      <c r="CQ7" s="36">
        <v>57.17</v>
      </c>
      <c r="CR7" s="36">
        <v>57.55</v>
      </c>
      <c r="CS7" s="36">
        <v>57.43</v>
      </c>
      <c r="CT7" s="36">
        <v>57.29</v>
      </c>
      <c r="CU7" s="36">
        <v>57.58</v>
      </c>
      <c r="CV7" s="36">
        <v>84.43</v>
      </c>
      <c r="CW7" s="36">
        <v>84.43</v>
      </c>
      <c r="CX7" s="36">
        <v>84.43</v>
      </c>
      <c r="CY7" s="36">
        <v>82.93</v>
      </c>
      <c r="CZ7" s="36">
        <v>83.47</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0.98</v>
      </c>
      <c r="ED7" s="36">
        <v>0.21</v>
      </c>
      <c r="EE7" s="36">
        <v>1.01</v>
      </c>
      <c r="EF7" s="36">
        <v>0</v>
      </c>
      <c r="EG7" s="36">
        <v>1.65</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2017-02-13T01:50:16Z</cp:lastPrinted>
  <dcterms:created xsi:type="dcterms:W3CDTF">2016-12-02T02:17:26Z</dcterms:created>
  <dcterms:modified xsi:type="dcterms:W3CDTF">2017-02-13T01:50:19Z</dcterms:modified>
  <cp:category/>
</cp:coreProperties>
</file>