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S6" i="5"/>
  <c r="AT8" i="4" s="1"/>
  <c r="R6" i="5"/>
  <c r="Q6" i="5"/>
  <c r="AD10" i="4" s="1"/>
  <c r="P6" i="5"/>
  <c r="O6" i="5"/>
  <c r="P10" i="4" s="1"/>
  <c r="N6" i="5"/>
  <c r="M6" i="5"/>
  <c r="B10"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W10" i="4"/>
  <c r="I10" i="4"/>
  <c r="BB8" i="4"/>
  <c r="AL8" i="4"/>
  <c r="W8" i="4"/>
  <c r="P8" i="4"/>
  <c r="B6" i="4"/>
  <c r="C10" i="5" l="1"/>
  <c r="D10" i="5"/>
  <c r="E10" i="5"/>
  <c r="B10" i="5"/>
</calcChain>
</file>

<file path=xl/sharedStrings.xml><?xml version="1.0" encoding="utf-8"?>
<sst xmlns="http://schemas.openxmlformats.org/spreadsheetml/2006/main" count="247" uniqueCount="109">
  <si>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</si>
  <si>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</si>
  <si>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</si>
  <si>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</si>
  <si>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</si>
  <si>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</si>
  <si>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</si>
  <si>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</si>
  <si>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</si>
  <si>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</si>
  <si>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</si>
  <si>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</si>
  <si>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</si>
  <si>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</si>
  <si>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</si>
  <si>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</si>
  <si>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</si>
  <si>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</si>
  <si>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</si>
  <si>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</si>
  <si>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</si>
  <si>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</si>
  <si>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</si>
  <si>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</si>
  <si>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</si>
  <si>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</si>
  <si>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</si>
  <si>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</si>
  <si>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</si>
  <si>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</si>
  <si>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</si>
  <si>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</si>
  <si>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</si>
  <si>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</si>
  <si>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</si>
  <si>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</si>
  <si>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</si>
  <si>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</si>
  <si>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</si>
  <si>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</si>
  <si>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</si>
  <si>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</si>
  <si>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</si>
  <si>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</si>
  <si>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</si>
  <si>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</si>
  <si>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</si>
  <si>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</si>
  <si>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</si>
  <si>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</si>
  <si>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</si>
  <si>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</si>
  <si>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</si>
  <si>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</si>
  <si>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</si>
  <si>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</si>
  <si>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</si>
  <si>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</si>
  <si>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</si>
  <si>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</si>
  <si>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</si>
  <si>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</si>
  <si>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</si>
  <si>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</si>
  <si>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</si>
  <si>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</si>
  <si>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</si>
  <si>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</si>
  <si>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</si>
  <si>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</si>
  <si>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</si>
  <si>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</si>
  <si>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</si>
  <si>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</si>
  <si>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</si>
  <si>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</si>
  <si>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</si>
  <si>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</si>
  <si>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</si>
  <si>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</si>
  <si>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</si>
  <si>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</si>
  <si>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</si>
  <si>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</si>
  <si>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</si>
  <si>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</si>
  <si>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</si>
  <si>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</si>
  <si>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</si>
  <si>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</si>
  <si>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</si>
  <si>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</si>
  <si>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</si>
  <si>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</si>
  <si>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</si>
  <si>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南砺市</t>
  </si>
  <si>
    <t>法適用</t>
  </si>
  <si>
    <t>下水道事業</t>
  </si>
  <si>
    <t>個別排水処理</t>
  </si>
  <si>
    <t>L2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</si>
  <si>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</si>
  <si>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</si>
  <si>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</si>
  <si>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</si>
  <si>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</si>
  <si>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</si>
  <si>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①経常収支比率について、経常損失を継続して計上している。
②累積欠損金比率について　毎年類似団体より高い数値となっており、累積欠損金を継続して計上している。
※当市は、複数事業の会計・経理を一体として行っており、</t>
    </r>
    <r>
      <rPr>
        <sz val="11"/>
        <rFont val="ＭＳ ゴシック"/>
        <family val="3"/>
        <charset val="128"/>
      </rPr>
      <t>下水道会計全体でバランスを取っている。平成22年度5月使用分より使用料の改定と一般会計からの繰入の見直しを組み合わせて行った。(下水道会計全体数値①117.67 ②0.00累積欠損金は発生していない。)
③流動比率について、マイナスとなっている。その要因としては、処理場経費や減価償却費、起債償還利息等の経費の負担が多額になっていることである。
④企業債残高対事業規模比率について、類似団体と比較して高い値を示しているが、整備がほぼ完了しているため。今後は更新の検討により増加する可能性がある。
⑤経費回収率については、類似団体平均値より高いが、100％を下回るため、今後汚水処理経費の見直しと使用料収入の確保に努める。
⑧水洗化率については、類似団体よりも高い数値を示している。(下水道会計全体数値⑧91.94）  
　</t>
    </r>
    <rPh sb="21" eb="23">
      <t>ケイジョウ</t>
    </rPh>
    <rPh sb="71" eb="73">
      <t>ケイジョウ</t>
    </rPh>
    <rPh sb="106" eb="109">
      <t>ゲスイドウ</t>
    </rPh>
    <rPh sb="170" eb="173">
      <t>ゲスイドウ</t>
    </rPh>
    <rPh sb="175" eb="177">
      <t>ゼンタイ</t>
    </rPh>
    <rPh sb="308" eb="309">
      <t>タカ</t>
    </rPh>
    <rPh sb="336" eb="338">
      <t>コウシン</t>
    </rPh>
    <rPh sb="369" eb="371">
      <t>ルイジ</t>
    </rPh>
    <rPh sb="371" eb="373">
      <t>ダンタイ</t>
    </rPh>
    <rPh sb="373" eb="376">
      <t>ヘイキンチ</t>
    </rPh>
    <rPh sb="378" eb="379">
      <t>タカ</t>
    </rPh>
    <rPh sb="387" eb="390">
      <t>シタマワ</t>
    </rPh>
    <rPh sb="393" eb="395">
      <t>コンゴ</t>
    </rPh>
    <rPh sb="415" eb="416">
      <t>ツト</t>
    </rPh>
    <rPh sb="451" eb="454">
      <t>ゲスイドウ</t>
    </rPh>
    <rPh sb="454" eb="456">
      <t>カイケイ</t>
    </rPh>
    <rPh sb="456" eb="458">
      <t>ゼンタイ</t>
    </rPh>
    <phoneticPr fontId="4"/>
  </si>
  <si>
    <t>　当市における個別排水処理事業は、平成10年から建設着手している。法定耐用年数を経過した管渠等はない。
①有形固定資産減価償却率は上昇傾向にあるものの全国平均値、類似団体平均値と同様の状況にある。
(下水道会計全体数値①24.27）
　</t>
    <rPh sb="7" eb="9">
      <t>コベツ</t>
    </rPh>
    <rPh sb="9" eb="11">
      <t>ハイスイ</t>
    </rPh>
    <rPh sb="11" eb="13">
      <t>ショリ</t>
    </rPh>
    <rPh sb="13" eb="15">
      <t>ジギョウ</t>
    </rPh>
    <rPh sb="17" eb="19">
      <t>ヘイセイ</t>
    </rPh>
    <rPh sb="24" eb="26">
      <t>ケンセツ</t>
    </rPh>
    <rPh sb="26" eb="28">
      <t>チャクシュ</t>
    </rPh>
    <rPh sb="89" eb="91">
      <t>ドウヨウ</t>
    </rPh>
    <phoneticPr fontId="4"/>
  </si>
  <si>
    <r>
      <rPr>
        <b/>
        <sz val="11"/>
        <color theme="1"/>
        <rFont val="ＭＳ ゴシック"/>
        <family val="3"/>
        <charset val="128"/>
      </rPr>
      <t>Ⅰ．現状分析</t>
    </r>
    <r>
      <rPr>
        <sz val="11"/>
        <color theme="1"/>
        <rFont val="ＭＳ ゴシック"/>
        <family val="3"/>
        <charset val="128"/>
      </rPr>
      <t xml:space="preserve">
 １　下水道会計全体では、①117.67②0.00により単年度収支が黒字、累積欠損は発生していない。
③45.69④1,226.01⑤74.96となっており使用料収入とその他財源の収入バランスの検討が必要である。
 ２　有形固定資産減価償却率は①24.27であるが、
将来の管渠等の更新について検討が必要である。
Ⅱ．</t>
    </r>
    <r>
      <rPr>
        <b/>
        <sz val="11"/>
        <color theme="1"/>
        <rFont val="ＭＳ ゴシック"/>
        <family val="3"/>
        <charset val="128"/>
      </rPr>
      <t>経営改善に向けた方向性</t>
    </r>
    <r>
      <rPr>
        <sz val="11"/>
        <color theme="1"/>
        <rFont val="ＭＳ ゴシック"/>
        <family val="3"/>
        <charset val="128"/>
      </rPr>
      <t xml:space="preserve">
 将来の人口減少による使用料収入の減、施設及び管渠の老朽化等に伴う更新に備えた観点から、短・中期経営計画により料金改定による収入の増加、その他財源の確保を図る時期の検討が必要である。
</t>
    </r>
    <r>
      <rPr>
        <b/>
        <sz val="11"/>
        <color theme="1"/>
        <rFont val="ＭＳ ゴシック"/>
        <family val="3"/>
        <charset val="128"/>
      </rPr>
      <t>※経営分析表の前提条件</t>
    </r>
    <r>
      <rPr>
        <sz val="11"/>
        <color theme="1"/>
        <rFont val="ＭＳ ゴシック"/>
        <family val="3"/>
        <charset val="128"/>
      </rPr>
      <t xml:space="preserve">
・当市は決算統計区分の事業の会計・経営を一体とし、下水道使用料収入も一本化されている。
</t>
    </r>
    <rPh sb="2" eb="4">
      <t>ゲンジョウ</t>
    </rPh>
    <rPh sb="4" eb="6">
      <t>ブンセキ</t>
    </rPh>
    <rPh sb="35" eb="36">
      <t>タン</t>
    </rPh>
    <rPh sb="36" eb="38">
      <t>ネンド</t>
    </rPh>
    <rPh sb="38" eb="40">
      <t>シュウシ</t>
    </rPh>
    <rPh sb="41" eb="43">
      <t>クロジ</t>
    </rPh>
    <rPh sb="44" eb="46">
      <t>ルイセキ</t>
    </rPh>
    <rPh sb="46" eb="48">
      <t>ケッソン</t>
    </rPh>
    <rPh sb="49" eb="51">
      <t>ハッセイ</t>
    </rPh>
    <rPh sb="85" eb="88">
      <t>シヨウリョウ</t>
    </rPh>
    <rPh sb="88" eb="90">
      <t>シュウニュウ</t>
    </rPh>
    <rPh sb="93" eb="94">
      <t>タ</t>
    </rPh>
    <rPh sb="94" eb="96">
      <t>ザイゲン</t>
    </rPh>
    <rPh sb="97" eb="99">
      <t>シュウニュウ</t>
    </rPh>
    <rPh sb="104" eb="106">
      <t>ケントウ</t>
    </rPh>
    <rPh sb="107" eb="109">
      <t>ヒツヨウ</t>
    </rPh>
    <rPh sb="141" eb="143">
      <t>ショウライ</t>
    </rPh>
    <rPh sb="144" eb="145">
      <t>カン</t>
    </rPh>
    <rPh sb="146" eb="147">
      <t>トウ</t>
    </rPh>
    <rPh sb="148" eb="150">
      <t>コウシン</t>
    </rPh>
    <rPh sb="154" eb="156">
      <t>ケントウ</t>
    </rPh>
    <rPh sb="157" eb="159">
      <t>ヒツヨウ</t>
    </rPh>
    <rPh sb="166" eb="170">
      <t>ケイエイカイゼン</t>
    </rPh>
    <rPh sb="171" eb="172">
      <t>ム</t>
    </rPh>
    <rPh sb="174" eb="177">
      <t>ホウコウセイ</t>
    </rPh>
    <rPh sb="179" eb="181">
      <t>ショウライ</t>
    </rPh>
    <rPh sb="182" eb="184">
      <t>ジンコウ</t>
    </rPh>
    <rPh sb="184" eb="186">
      <t>ゲンショウ</t>
    </rPh>
    <rPh sb="189" eb="192">
      <t>シヨウリョウ</t>
    </rPh>
    <rPh sb="192" eb="194">
      <t>シュウニュウ</t>
    </rPh>
    <rPh sb="195" eb="196">
      <t>ゲン</t>
    </rPh>
    <rPh sb="197" eb="199">
      <t>シセツ</t>
    </rPh>
    <rPh sb="199" eb="200">
      <t>オヨ</t>
    </rPh>
    <rPh sb="201" eb="202">
      <t>カン</t>
    </rPh>
    <rPh sb="204" eb="207">
      <t>ロウキュウカ</t>
    </rPh>
    <rPh sb="207" eb="208">
      <t>トウ</t>
    </rPh>
    <rPh sb="209" eb="210">
      <t>トモナ</t>
    </rPh>
    <rPh sb="211" eb="213">
      <t>コウシン</t>
    </rPh>
    <rPh sb="214" eb="215">
      <t>ソナ</t>
    </rPh>
    <rPh sb="217" eb="219">
      <t>カンテン</t>
    </rPh>
    <rPh sb="222" eb="223">
      <t>タン</t>
    </rPh>
    <rPh sb="224" eb="226">
      <t>チュウキ</t>
    </rPh>
    <rPh sb="226" eb="228">
      <t>ケイエイ</t>
    </rPh>
    <rPh sb="228" eb="230">
      <t>ケイカク</t>
    </rPh>
    <rPh sb="233" eb="235">
      <t>リョウキン</t>
    </rPh>
    <rPh sb="235" eb="237">
      <t>カイテイ</t>
    </rPh>
    <rPh sb="240" eb="242">
      <t>シュウニュウ</t>
    </rPh>
    <rPh sb="243" eb="245">
      <t>ゾウカ</t>
    </rPh>
    <rPh sb="248" eb="249">
      <t>タ</t>
    </rPh>
    <rPh sb="249" eb="251">
      <t>ザイゲン</t>
    </rPh>
    <rPh sb="252" eb="254">
      <t>カクホ</t>
    </rPh>
    <rPh sb="255" eb="256">
      <t>ハカ</t>
    </rPh>
    <rPh sb="257" eb="259">
      <t>ジキ</t>
    </rPh>
    <rPh sb="260" eb="262">
      <t>ケントウ</t>
    </rPh>
    <rPh sb="263" eb="265">
      <t>ヒツヨウ</t>
    </rPh>
    <rPh sb="272" eb="274">
      <t>ケイエイ</t>
    </rPh>
    <rPh sb="274" eb="276">
      <t>ブンセキ</t>
    </rPh>
    <rPh sb="276" eb="277">
      <t>ヒョウ</t>
    </rPh>
    <rPh sb="278" eb="280">
      <t>ゼンテイ</t>
    </rPh>
    <rPh sb="280" eb="282">
      <t>ジョウケン</t>
    </rPh>
    <rPh sb="284" eb="286">
      <t>トウシ</t>
    </rPh>
    <rPh sb="287" eb="289">
      <t>ケッサン</t>
    </rPh>
    <rPh sb="289" eb="291">
      <t>トウケイ</t>
    </rPh>
    <rPh sb="291" eb="293">
      <t>クブン</t>
    </rPh>
    <rPh sb="294" eb="296">
      <t>ジギョウ</t>
    </rPh>
    <rPh sb="297" eb="299">
      <t>カイケイ</t>
    </rPh>
    <rPh sb="300" eb="302">
      <t>ケイエイ</t>
    </rPh>
    <rPh sb="303" eb="305">
      <t>イッタイ</t>
    </rPh>
    <rPh sb="308" eb="311">
      <t>ゲスイドウ</t>
    </rPh>
    <rPh sb="311" eb="314">
      <t>シヨウリョウ</t>
    </rPh>
    <rPh sb="314" eb="316">
      <t>シュウニュウ</t>
    </rPh>
    <rPh sb="317" eb="320">
      <t>イッポンカ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</si>
</sst>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858304"/>
        <c:axId val="100120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99858304"/>
        <c:axId val="100120448"/>
      </c:lineChart>
      <c:dateAx>
        <c:axId val="99858304"/>
        <c:scaling>
          <c:orientation val="minMax"/>
        </c:scaling>
        <c:delete val="1"/>
        <c:axPos val="b"/>
        <c:numFmt formatCode="ge" sourceLinked="1"/>
        <c:majorTickMark val="none"/>
        <c:minorTickMark val="none"/>
        <c:tickLblPos val="none"/>
        <c:crossAx val="100120448"/>
        <c:crosses val="autoZero"/>
        <c:auto val="1"/>
        <c:lblOffset val="100"/>
        <c:baseTimeUnit val="years"/>
      </c:dateAx>
      <c:valAx>
        <c:axId val="1001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85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66.61</c:v>
                </c:pt>
                <c:pt idx="1">
                  <c:v>58.2</c:v>
                </c:pt>
                <c:pt idx="2">
                  <c:v>68.97</c:v>
                </c:pt>
                <c:pt idx="3">
                  <c:v>62.44</c:v>
                </c:pt>
                <c:pt idx="4">
                  <c:v>33.85</c:v>
                </c:pt>
              </c:numCache>
            </c:numRef>
          </c:val>
        </c:ser>
        <c:dLbls>
          <c:showLegendKey val="0"/>
          <c:showVal val="0"/>
          <c:showCatName val="0"/>
          <c:showSerName val="0"/>
          <c:showPercent val="0"/>
          <c:showBubbleSize val="0"/>
        </c:dLbls>
        <c:gapWidth val="150"/>
        <c:axId val="102515072"/>
        <c:axId val="1025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100.53</c:v>
                </c:pt>
                <c:pt idx="1">
                  <c:v>93.89</c:v>
                </c:pt>
                <c:pt idx="2">
                  <c:v>94.73</c:v>
                </c:pt>
                <c:pt idx="3">
                  <c:v>93.93</c:v>
                </c:pt>
                <c:pt idx="4">
                  <c:v>93.17</c:v>
                </c:pt>
              </c:numCache>
            </c:numRef>
          </c:val>
          <c:smooth val="0"/>
        </c:ser>
        <c:dLbls>
          <c:showLegendKey val="0"/>
          <c:showVal val="0"/>
          <c:showCatName val="0"/>
          <c:showSerName val="0"/>
          <c:showPercent val="0"/>
          <c:showBubbleSize val="0"/>
        </c:dLbls>
        <c:marker val="1"/>
        <c:smooth val="0"/>
        <c:axId val="102515072"/>
        <c:axId val="102516992"/>
      </c:lineChart>
      <c:dateAx>
        <c:axId val="102515072"/>
        <c:scaling>
          <c:orientation val="minMax"/>
        </c:scaling>
        <c:delete val="1"/>
        <c:axPos val="b"/>
        <c:numFmt formatCode="ge" sourceLinked="1"/>
        <c:majorTickMark val="none"/>
        <c:minorTickMark val="none"/>
        <c:tickLblPos val="none"/>
        <c:crossAx val="102516992"/>
        <c:crosses val="autoZero"/>
        <c:auto val="1"/>
        <c:lblOffset val="100"/>
        <c:baseTimeUnit val="years"/>
      </c:dateAx>
      <c:valAx>
        <c:axId val="10251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22</c:v>
                </c:pt>
                <c:pt idx="1">
                  <c:v>22.55</c:v>
                </c:pt>
                <c:pt idx="2">
                  <c:v>27.11</c:v>
                </c:pt>
                <c:pt idx="3">
                  <c:v>30.89</c:v>
                </c:pt>
                <c:pt idx="4">
                  <c:v>21.48</c:v>
                </c:pt>
              </c:numCache>
            </c:numRef>
          </c:val>
        </c:ser>
        <c:dLbls>
          <c:showLegendKey val="0"/>
          <c:showVal val="0"/>
          <c:showCatName val="0"/>
          <c:showSerName val="0"/>
          <c:showPercent val="0"/>
          <c:showBubbleSize val="0"/>
        </c:dLbls>
        <c:gapWidth val="150"/>
        <c:axId val="104079360"/>
        <c:axId val="1040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19.98</c:v>
                </c:pt>
                <c:pt idx="1">
                  <c:v>40.5</c:v>
                </c:pt>
                <c:pt idx="2">
                  <c:v>34.69</c:v>
                </c:pt>
                <c:pt idx="3">
                  <c:v>40.35</c:v>
                </c:pt>
                <c:pt idx="4">
                  <c:v>38.32</c:v>
                </c:pt>
              </c:numCache>
            </c:numRef>
          </c:val>
          <c:smooth val="0"/>
        </c:ser>
        <c:dLbls>
          <c:showLegendKey val="0"/>
          <c:showVal val="0"/>
          <c:showCatName val="0"/>
          <c:showSerName val="0"/>
          <c:showPercent val="0"/>
          <c:showBubbleSize val="0"/>
        </c:dLbls>
        <c:marker val="1"/>
        <c:smooth val="0"/>
        <c:axId val="104079360"/>
        <c:axId val="104081280"/>
      </c:lineChart>
      <c:dateAx>
        <c:axId val="104079360"/>
        <c:scaling>
          <c:orientation val="minMax"/>
        </c:scaling>
        <c:delete val="1"/>
        <c:axPos val="b"/>
        <c:numFmt formatCode="ge" sourceLinked="1"/>
        <c:majorTickMark val="none"/>
        <c:minorTickMark val="none"/>
        <c:tickLblPos val="none"/>
        <c:crossAx val="104081280"/>
        <c:crosses val="autoZero"/>
        <c:auto val="1"/>
        <c:lblOffset val="100"/>
        <c:baseTimeUnit val="years"/>
      </c:dateAx>
      <c:valAx>
        <c:axId val="1040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091008"/>
        <c:axId val="10412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4091008"/>
        <c:axId val="104125952"/>
      </c:lineChart>
      <c:dateAx>
        <c:axId val="104091008"/>
        <c:scaling>
          <c:orientation val="minMax"/>
        </c:scaling>
        <c:delete val="1"/>
        <c:axPos val="b"/>
        <c:numFmt formatCode="ge" sourceLinked="1"/>
        <c:majorTickMark val="none"/>
        <c:minorTickMark val="none"/>
        <c:tickLblPos val="none"/>
        <c:crossAx val="104125952"/>
        <c:crosses val="autoZero"/>
        <c:auto val="1"/>
        <c:lblOffset val="100"/>
        <c:baseTimeUnit val="years"/>
      </c:dateAx>
      <c:valAx>
        <c:axId val="10412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9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482.35</c:v>
                </c:pt>
                <c:pt idx="1">
                  <c:v>656.03</c:v>
                </c:pt>
                <c:pt idx="2">
                  <c:v>736.35</c:v>
                </c:pt>
                <c:pt idx="3">
                  <c:v>819.82</c:v>
                </c:pt>
                <c:pt idx="4">
                  <c:v>1264.23</c:v>
                </c:pt>
              </c:numCache>
            </c:numRef>
          </c:val>
        </c:ser>
        <c:dLbls>
          <c:showLegendKey val="0"/>
          <c:showVal val="0"/>
          <c:showCatName val="0"/>
          <c:showSerName val="0"/>
          <c:showPercent val="0"/>
          <c:showBubbleSize val="0"/>
        </c:dLbls>
        <c:gapWidth val="150"/>
        <c:axId val="104147968"/>
        <c:axId val="10415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195.58</c:v>
                </c:pt>
                <c:pt idx="1">
                  <c:v>93.19</c:v>
                </c:pt>
                <c:pt idx="2">
                  <c:v>180.41</c:v>
                </c:pt>
                <c:pt idx="3">
                  <c:v>244.76</c:v>
                </c:pt>
                <c:pt idx="4">
                  <c:v>244.23</c:v>
                </c:pt>
              </c:numCache>
            </c:numRef>
          </c:val>
          <c:smooth val="0"/>
        </c:ser>
        <c:dLbls>
          <c:showLegendKey val="0"/>
          <c:showVal val="0"/>
          <c:showCatName val="0"/>
          <c:showSerName val="0"/>
          <c:showPercent val="0"/>
          <c:showBubbleSize val="0"/>
        </c:dLbls>
        <c:marker val="1"/>
        <c:smooth val="0"/>
        <c:axId val="104147968"/>
        <c:axId val="104154240"/>
      </c:lineChart>
      <c:dateAx>
        <c:axId val="104147968"/>
        <c:scaling>
          <c:orientation val="minMax"/>
        </c:scaling>
        <c:delete val="1"/>
        <c:axPos val="b"/>
        <c:numFmt formatCode="ge" sourceLinked="1"/>
        <c:majorTickMark val="none"/>
        <c:minorTickMark val="none"/>
        <c:tickLblPos val="none"/>
        <c:crossAx val="104154240"/>
        <c:crosses val="autoZero"/>
        <c:auto val="1"/>
        <c:lblOffset val="100"/>
        <c:baseTimeUnit val="years"/>
      </c:dateAx>
      <c:valAx>
        <c:axId val="10415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328.21</c:v>
                </c:pt>
                <c:pt idx="1">
                  <c:v>143.47999999999999</c:v>
                </c:pt>
                <c:pt idx="2">
                  <c:v>290.24</c:v>
                </c:pt>
                <c:pt idx="3">
                  <c:v>26.58</c:v>
                </c:pt>
                <c:pt idx="4">
                  <c:v>-289.8</c:v>
                </c:pt>
              </c:numCache>
            </c:numRef>
          </c:val>
        </c:ser>
        <c:dLbls>
          <c:showLegendKey val="0"/>
          <c:showVal val="0"/>
          <c:showCatName val="0"/>
          <c:showSerName val="0"/>
          <c:showPercent val="0"/>
          <c:showBubbleSize val="0"/>
        </c:dLbls>
        <c:gapWidth val="150"/>
        <c:axId val="104188544"/>
        <c:axId val="10426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242.94</c:v>
                </c:pt>
                <c:pt idx="1">
                  <c:v>1212.3900000000001</c:v>
                </c:pt>
                <c:pt idx="2">
                  <c:v>749.23</c:v>
                </c:pt>
                <c:pt idx="3">
                  <c:v>418.55</c:v>
                </c:pt>
                <c:pt idx="4">
                  <c:v>381.4</c:v>
                </c:pt>
              </c:numCache>
            </c:numRef>
          </c:val>
          <c:smooth val="0"/>
        </c:ser>
        <c:dLbls>
          <c:showLegendKey val="0"/>
          <c:showVal val="0"/>
          <c:showCatName val="0"/>
          <c:showSerName val="0"/>
          <c:showPercent val="0"/>
          <c:showBubbleSize val="0"/>
        </c:dLbls>
        <c:marker val="1"/>
        <c:smooth val="0"/>
        <c:axId val="104188544"/>
        <c:axId val="104268544"/>
      </c:lineChart>
      <c:dateAx>
        <c:axId val="104188544"/>
        <c:scaling>
          <c:orientation val="minMax"/>
        </c:scaling>
        <c:delete val="1"/>
        <c:axPos val="b"/>
        <c:numFmt formatCode="ge" sourceLinked="1"/>
        <c:majorTickMark val="none"/>
        <c:minorTickMark val="none"/>
        <c:tickLblPos val="none"/>
        <c:crossAx val="104268544"/>
        <c:crosses val="autoZero"/>
        <c:auto val="1"/>
        <c:lblOffset val="100"/>
        <c:baseTimeUnit val="years"/>
      </c:dateAx>
      <c:valAx>
        <c:axId val="1042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88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1106.32</c:v>
                </c:pt>
                <c:pt idx="1">
                  <c:v>1339.96</c:v>
                </c:pt>
                <c:pt idx="2">
                  <c:v>1173.8499999999999</c:v>
                </c:pt>
                <c:pt idx="3">
                  <c:v>907.25</c:v>
                </c:pt>
                <c:pt idx="4">
                  <c:v>1925.23</c:v>
                </c:pt>
              </c:numCache>
            </c:numRef>
          </c:val>
        </c:ser>
        <c:dLbls>
          <c:showLegendKey val="0"/>
          <c:showVal val="0"/>
          <c:showCatName val="0"/>
          <c:showSerName val="0"/>
          <c:showPercent val="0"/>
          <c:showBubbleSize val="0"/>
        </c:dLbls>
        <c:gapWidth val="150"/>
        <c:axId val="104290560"/>
        <c:axId val="1043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844.96</c:v>
                </c:pt>
                <c:pt idx="1">
                  <c:v>825.66</c:v>
                </c:pt>
                <c:pt idx="2">
                  <c:v>799.41</c:v>
                </c:pt>
                <c:pt idx="3">
                  <c:v>701.33</c:v>
                </c:pt>
                <c:pt idx="4">
                  <c:v>663.76</c:v>
                </c:pt>
              </c:numCache>
            </c:numRef>
          </c:val>
          <c:smooth val="0"/>
        </c:ser>
        <c:dLbls>
          <c:showLegendKey val="0"/>
          <c:showVal val="0"/>
          <c:showCatName val="0"/>
          <c:showSerName val="0"/>
          <c:showPercent val="0"/>
          <c:showBubbleSize val="0"/>
        </c:dLbls>
        <c:marker val="1"/>
        <c:smooth val="0"/>
        <c:axId val="104290560"/>
        <c:axId val="104309120"/>
      </c:lineChart>
      <c:dateAx>
        <c:axId val="104290560"/>
        <c:scaling>
          <c:orientation val="minMax"/>
        </c:scaling>
        <c:delete val="1"/>
        <c:axPos val="b"/>
        <c:numFmt formatCode="ge" sourceLinked="1"/>
        <c:majorTickMark val="none"/>
        <c:minorTickMark val="none"/>
        <c:tickLblPos val="none"/>
        <c:crossAx val="104309120"/>
        <c:crosses val="autoZero"/>
        <c:auto val="1"/>
        <c:lblOffset val="100"/>
        <c:baseTimeUnit val="years"/>
      </c:dateAx>
      <c:valAx>
        <c:axId val="1043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57.01</c:v>
                </c:pt>
                <c:pt idx="1">
                  <c:v>60.23</c:v>
                </c:pt>
                <c:pt idx="2">
                  <c:v>61.49</c:v>
                </c:pt>
                <c:pt idx="3">
                  <c:v>55.32</c:v>
                </c:pt>
                <c:pt idx="4">
                  <c:v>22.95</c:v>
                </c:pt>
              </c:numCache>
            </c:numRef>
          </c:val>
        </c:ser>
        <c:dLbls>
          <c:showLegendKey val="0"/>
          <c:showVal val="0"/>
          <c:showCatName val="0"/>
          <c:showSerName val="0"/>
          <c:showPercent val="0"/>
          <c:showBubbleSize val="0"/>
        </c:dLbls>
        <c:gapWidth val="150"/>
        <c:axId val="104339328"/>
        <c:axId val="1043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51.86</c:v>
                </c:pt>
                <c:pt idx="1">
                  <c:v>53.57</c:v>
                </c:pt>
                <c:pt idx="2">
                  <c:v>51.57</c:v>
                </c:pt>
                <c:pt idx="3">
                  <c:v>53.48</c:v>
                </c:pt>
                <c:pt idx="4">
                  <c:v>53.76</c:v>
                </c:pt>
              </c:numCache>
            </c:numRef>
          </c:val>
          <c:smooth val="0"/>
        </c:ser>
        <c:dLbls>
          <c:showLegendKey val="0"/>
          <c:showVal val="0"/>
          <c:showCatName val="0"/>
          <c:showSerName val="0"/>
          <c:showPercent val="0"/>
          <c:showBubbleSize val="0"/>
        </c:dLbls>
        <c:marker val="1"/>
        <c:smooth val="0"/>
        <c:axId val="104339328"/>
        <c:axId val="104349696"/>
      </c:lineChart>
      <c:dateAx>
        <c:axId val="104339328"/>
        <c:scaling>
          <c:orientation val="minMax"/>
        </c:scaling>
        <c:delete val="1"/>
        <c:axPos val="b"/>
        <c:numFmt formatCode="ge" sourceLinked="1"/>
        <c:majorTickMark val="none"/>
        <c:minorTickMark val="none"/>
        <c:tickLblPos val="none"/>
        <c:crossAx val="104349696"/>
        <c:crosses val="autoZero"/>
        <c:auto val="1"/>
        <c:lblOffset val="100"/>
        <c:baseTimeUnit val="years"/>
      </c:dateAx>
      <c:valAx>
        <c:axId val="1043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3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356.61</c:v>
                </c:pt>
                <c:pt idx="1">
                  <c:v>328.49</c:v>
                </c:pt>
                <c:pt idx="2">
                  <c:v>322.23</c:v>
                </c:pt>
                <c:pt idx="3">
                  <c:v>362.63</c:v>
                </c:pt>
                <c:pt idx="4">
                  <c:v>864.35</c:v>
                </c:pt>
              </c:numCache>
            </c:numRef>
          </c:val>
        </c:ser>
        <c:dLbls>
          <c:showLegendKey val="0"/>
          <c:showVal val="0"/>
          <c:showCatName val="0"/>
          <c:showSerName val="0"/>
          <c:showPercent val="0"/>
          <c:showBubbleSize val="0"/>
        </c:dLbls>
        <c:gapWidth val="150"/>
        <c:axId val="104375808"/>
        <c:axId val="1043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297.51</c:v>
                </c:pt>
                <c:pt idx="1">
                  <c:v>275.01</c:v>
                </c:pt>
                <c:pt idx="2">
                  <c:v>282.5</c:v>
                </c:pt>
                <c:pt idx="3">
                  <c:v>277.29000000000002</c:v>
                </c:pt>
                <c:pt idx="4">
                  <c:v>275.25</c:v>
                </c:pt>
              </c:numCache>
            </c:numRef>
          </c:val>
          <c:smooth val="0"/>
        </c:ser>
        <c:dLbls>
          <c:showLegendKey val="0"/>
          <c:showVal val="0"/>
          <c:showCatName val="0"/>
          <c:showSerName val="0"/>
          <c:showPercent val="0"/>
          <c:showBubbleSize val="0"/>
        </c:dLbls>
        <c:marker val="1"/>
        <c:smooth val="0"/>
        <c:axId val="104375808"/>
        <c:axId val="104377728"/>
      </c:lineChart>
      <c:dateAx>
        <c:axId val="104375808"/>
        <c:scaling>
          <c:orientation val="minMax"/>
        </c:scaling>
        <c:delete val="1"/>
        <c:axPos val="b"/>
        <c:numFmt formatCode="ge" sourceLinked="1"/>
        <c:majorTickMark val="none"/>
        <c:minorTickMark val="none"/>
        <c:tickLblPos val="none"/>
        <c:crossAx val="104377728"/>
        <c:crosses val="autoZero"/>
        <c:auto val="1"/>
        <c:lblOffset val="100"/>
        <c:baseTimeUnit val="years"/>
      </c:dateAx>
      <c:valAx>
        <c:axId val="1043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395904"/>
        <c:axId val="1043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55.42</c:v>
                </c:pt>
                <c:pt idx="1">
                  <c:v>45.33</c:v>
                </c:pt>
                <c:pt idx="2">
                  <c:v>48.69</c:v>
                </c:pt>
                <c:pt idx="3">
                  <c:v>52.52</c:v>
                </c:pt>
                <c:pt idx="4">
                  <c:v>54.14</c:v>
                </c:pt>
              </c:numCache>
            </c:numRef>
          </c:val>
          <c:smooth val="0"/>
        </c:ser>
        <c:dLbls>
          <c:showLegendKey val="0"/>
          <c:showVal val="0"/>
          <c:showCatName val="0"/>
          <c:showSerName val="0"/>
          <c:showPercent val="0"/>
          <c:showBubbleSize val="0"/>
        </c:dLbls>
        <c:marker val="1"/>
        <c:smooth val="0"/>
        <c:axId val="104395904"/>
        <c:axId val="104397824"/>
      </c:lineChart>
      <c:dateAx>
        <c:axId val="104395904"/>
        <c:scaling>
          <c:orientation val="minMax"/>
        </c:scaling>
        <c:delete val="1"/>
        <c:axPos val="b"/>
        <c:numFmt formatCode="ge" sourceLinked="1"/>
        <c:majorTickMark val="none"/>
        <c:minorTickMark val="none"/>
        <c:tickLblPos val="none"/>
        <c:crossAx val="104397824"/>
        <c:crosses val="autoZero"/>
        <c:auto val="1"/>
        <c:lblOffset val="100"/>
        <c:baseTimeUnit val="years"/>
      </c:dateAx>
      <c:valAx>
        <c:axId val="1043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9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97.86</c:v>
                </c:pt>
                <c:pt idx="1">
                  <c:v>97.86</c:v>
                </c:pt>
                <c:pt idx="2">
                  <c:v>98.31</c:v>
                </c:pt>
                <c:pt idx="3">
                  <c:v>98.22</c:v>
                </c:pt>
                <c:pt idx="4">
                  <c:v>100</c:v>
                </c:pt>
              </c:numCache>
            </c:numRef>
          </c:val>
        </c:ser>
        <c:dLbls>
          <c:showLegendKey val="0"/>
          <c:showVal val="0"/>
          <c:showCatName val="0"/>
          <c:showSerName val="0"/>
          <c:showPercent val="0"/>
          <c:showBubbleSize val="0"/>
        </c:dLbls>
        <c:gapWidth val="150"/>
        <c:axId val="105235200"/>
        <c:axId val="10523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74.290000000000006</c:v>
                </c:pt>
                <c:pt idx="1">
                  <c:v>87.3</c:v>
                </c:pt>
                <c:pt idx="2">
                  <c:v>87.42</c:v>
                </c:pt>
                <c:pt idx="3">
                  <c:v>84.94</c:v>
                </c:pt>
                <c:pt idx="4">
                  <c:v>84.69</c:v>
                </c:pt>
              </c:numCache>
            </c:numRef>
          </c:val>
          <c:smooth val="0"/>
        </c:ser>
        <c:dLbls>
          <c:showLegendKey val="0"/>
          <c:showVal val="0"/>
          <c:showCatName val="0"/>
          <c:showSerName val="0"/>
          <c:showPercent val="0"/>
          <c:showBubbleSize val="0"/>
        </c:dLbls>
        <c:marker val="1"/>
        <c:smooth val="0"/>
        <c:axId val="105235200"/>
        <c:axId val="105237120"/>
      </c:lineChart>
      <c:dateAx>
        <c:axId val="105235200"/>
        <c:scaling>
          <c:orientation val="minMax"/>
        </c:scaling>
        <c:delete val="1"/>
        <c:axPos val="b"/>
        <c:numFmt formatCode="ge" sourceLinked="1"/>
        <c:majorTickMark val="none"/>
        <c:minorTickMark val="none"/>
        <c:tickLblPos val="none"/>
        <c:crossAx val="105237120"/>
        <c:crosses val="autoZero"/>
        <c:auto val="1"/>
        <c:lblOffset val="100"/>
        <c:baseTimeUnit val="years"/>
      </c:dateAx>
      <c:valAx>
        <c:axId val="1052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23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【95.17】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【208.10】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【378.62】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【623.71】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【51.98】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【295.51】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【51.88】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富山県　南砺市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53136</v>
      </c>
      <c r="AM8" s="64"/>
      <c r="AN8" s="64"/>
      <c r="AO8" s="64"/>
      <c r="AP8" s="64"/>
      <c r="AQ8" s="64"/>
      <c r="AR8" s="64"/>
      <c r="AS8" s="64"/>
      <c r="AT8" s="63">
        <f>データ!S6</f>
        <v>668.64</v>
      </c>
      <c r="AU8" s="63"/>
      <c r="AV8" s="63"/>
      <c r="AW8" s="63"/>
      <c r="AX8" s="63"/>
      <c r="AY8" s="63"/>
      <c r="AZ8" s="63"/>
      <c r="BA8" s="63"/>
      <c r="BB8" s="63">
        <f>データ!T6</f>
        <v>79.47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-0.02</v>
      </c>
      <c r="J10" s="63"/>
      <c r="K10" s="63"/>
      <c r="L10" s="63"/>
      <c r="M10" s="63"/>
      <c r="N10" s="63"/>
      <c r="O10" s="63"/>
      <c r="P10" s="63">
        <f>データ!O6</f>
        <v>0.28999999999999998</v>
      </c>
      <c r="Q10" s="63"/>
      <c r="R10" s="63"/>
      <c r="S10" s="63"/>
      <c r="T10" s="63"/>
      <c r="U10" s="63"/>
      <c r="V10" s="63"/>
      <c r="W10" s="63">
        <f>データ!P6</f>
        <v>100</v>
      </c>
      <c r="X10" s="63"/>
      <c r="Y10" s="63"/>
      <c r="Z10" s="63"/>
      <c r="AA10" s="63"/>
      <c r="AB10" s="63"/>
      <c r="AC10" s="63"/>
      <c r="AD10" s="64">
        <f>データ!Q6</f>
        <v>3888</v>
      </c>
      <c r="AE10" s="64"/>
      <c r="AF10" s="64"/>
      <c r="AG10" s="64"/>
      <c r="AH10" s="64"/>
      <c r="AI10" s="64"/>
      <c r="AJ10" s="64"/>
      <c r="AK10" s="2"/>
      <c r="AL10" s="64">
        <f>データ!U6</f>
        <v>156</v>
      </c>
      <c r="AM10" s="64"/>
      <c r="AN10" s="64"/>
      <c r="AO10" s="64"/>
      <c r="AP10" s="64"/>
      <c r="AQ10" s="64"/>
      <c r="AR10" s="64"/>
      <c r="AS10" s="64"/>
      <c r="AT10" s="63">
        <f>データ!V6</f>
        <v>0.05</v>
      </c>
      <c r="AU10" s="63"/>
      <c r="AV10" s="63"/>
      <c r="AW10" s="63"/>
      <c r="AX10" s="63"/>
      <c r="AY10" s="63"/>
      <c r="AZ10" s="63"/>
      <c r="BA10" s="63"/>
      <c r="BB10" s="63">
        <f>データ!W6</f>
        <v>3120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162108</v>
      </c>
      <c r="D6" s="31">
        <f t="shared" si="3"/>
        <v>46</v>
      </c>
      <c r="E6" s="31">
        <f t="shared" si="3"/>
        <v>18</v>
      </c>
      <c r="F6" s="31">
        <f t="shared" si="3"/>
        <v>1</v>
      </c>
      <c r="G6" s="31">
        <f t="shared" si="3"/>
        <v>0</v>
      </c>
      <c r="H6" s="31" t="str">
        <f t="shared" si="3"/>
        <v>富山県　南砺市</v>
      </c>
      <c r="I6" s="31" t="str">
        <f t="shared" si="3"/>
        <v>法適用</v>
      </c>
      <c r="J6" s="31" t="str">
        <f t="shared" si="3"/>
        <v>下水道事業</v>
      </c>
      <c r="K6" s="31" t="str">
        <f t="shared" si="3"/>
        <v>個別排水処理</v>
      </c>
      <c r="L6" s="31" t="str">
        <f t="shared" si="3"/>
        <v>L2</v>
      </c>
      <c r="M6" s="32" t="str">
        <f t="shared" si="3"/>
        <v>-</v>
      </c>
      <c r="N6" s="32">
        <f t="shared" si="3"/>
        <v>-0.02</v>
      </c>
      <c r="O6" s="32">
        <f t="shared" si="3"/>
        <v>0.28999999999999998</v>
      </c>
      <c r="P6" s="32">
        <f t="shared" si="3"/>
        <v>100</v>
      </c>
      <c r="Q6" s="32">
        <f t="shared" si="3"/>
        <v>3888</v>
      </c>
      <c r="R6" s="32">
        <f t="shared" si="3"/>
        <v>53136</v>
      </c>
      <c r="S6" s="32">
        <f t="shared" si="3"/>
        <v>668.64</v>
      </c>
      <c r="T6" s="32">
        <f t="shared" si="3"/>
        <v>79.47</v>
      </c>
      <c r="U6" s="32">
        <f t="shared" si="3"/>
        <v>156</v>
      </c>
      <c r="V6" s="32">
        <f t="shared" si="3"/>
        <v>0.05</v>
      </c>
      <c r="W6" s="32">
        <f t="shared" si="3"/>
        <v>3120</v>
      </c>
      <c r="X6" s="33">
        <f>IF(X7="",NA(),X7)</f>
        <v>66.61</v>
      </c>
      <c r="Y6" s="33">
        <f t="shared" ref="Y6:AG6" si="4">IF(Y7="",NA(),Y7)</f>
        <v>58.2</v>
      </c>
      <c r="Z6" s="33">
        <f t="shared" si="4"/>
        <v>68.97</v>
      </c>
      <c r="AA6" s="33">
        <f t="shared" si="4"/>
        <v>62.44</v>
      </c>
      <c r="AB6" s="33">
        <f t="shared" si="4"/>
        <v>33.85</v>
      </c>
      <c r="AC6" s="33">
        <f t="shared" si="4"/>
        <v>100.53</v>
      </c>
      <c r="AD6" s="33">
        <f t="shared" si="4"/>
        <v>93.89</v>
      </c>
      <c r="AE6" s="33">
        <f t="shared" si="4"/>
        <v>94.73</v>
      </c>
      <c r="AF6" s="33">
        <f t="shared" si="4"/>
        <v>93.93</v>
      </c>
      <c r="AG6" s="33">
        <f t="shared" si="4"/>
        <v>93.17</v>
      </c>
      <c r="AH6" s="32" t="str">
        <f>IF(AH7="","",IF(AH7="-","【-】","【"&amp;SUBSTITUTE(TEXT(AH7,"#,##0.00"),"-","△")&amp;"】"))</f>
        <v>【95.17】</v>
      </c>
      <c r="AI6" s="33">
        <f>IF(AI7="",NA(),AI7)</f>
        <v>482.35</v>
      </c>
      <c r="AJ6" s="33">
        <f t="shared" ref="AJ6:AR6" si="5">IF(AJ7="",NA(),AJ7)</f>
        <v>656.03</v>
      </c>
      <c r="AK6" s="33">
        <f t="shared" si="5"/>
        <v>736.35</v>
      </c>
      <c r="AL6" s="33">
        <f t="shared" si="5"/>
        <v>819.82</v>
      </c>
      <c r="AM6" s="33">
        <f t="shared" si="5"/>
        <v>1264.23</v>
      </c>
      <c r="AN6" s="33">
        <f t="shared" si="5"/>
        <v>195.58</v>
      </c>
      <c r="AO6" s="33">
        <f t="shared" si="5"/>
        <v>93.19</v>
      </c>
      <c r="AP6" s="33">
        <f t="shared" si="5"/>
        <v>180.41</v>
      </c>
      <c r="AQ6" s="33">
        <f t="shared" si="5"/>
        <v>244.76</v>
      </c>
      <c r="AR6" s="33">
        <f t="shared" si="5"/>
        <v>244.23</v>
      </c>
      <c r="AS6" s="32" t="str">
        <f>IF(AS7="","",IF(AS7="-","【-】","【"&amp;SUBSTITUTE(TEXT(AS7,"#,##0.00"),"-","△")&amp;"】"))</f>
        <v>【208.10】</v>
      </c>
      <c r="AT6" s="33">
        <f>IF(AT7="",NA(),AT7)</f>
        <v>328.21</v>
      </c>
      <c r="AU6" s="33">
        <f t="shared" ref="AU6:BC6" si="6">IF(AU7="",NA(),AU7)</f>
        <v>143.47999999999999</v>
      </c>
      <c r="AV6" s="33">
        <f t="shared" si="6"/>
        <v>290.24</v>
      </c>
      <c r="AW6" s="33">
        <f t="shared" si="6"/>
        <v>26.58</v>
      </c>
      <c r="AX6" s="33">
        <f t="shared" si="6"/>
        <v>-289.8</v>
      </c>
      <c r="AY6" s="33">
        <f t="shared" si="6"/>
        <v>242.94</v>
      </c>
      <c r="AZ6" s="33">
        <f t="shared" si="6"/>
        <v>1212.3900000000001</v>
      </c>
      <c r="BA6" s="33">
        <f t="shared" si="6"/>
        <v>749.23</v>
      </c>
      <c r="BB6" s="33">
        <f t="shared" si="6"/>
        <v>418.55</v>
      </c>
      <c r="BC6" s="33">
        <f t="shared" si="6"/>
        <v>381.4</v>
      </c>
      <c r="BD6" s="32" t="str">
        <f>IF(BD7="","",IF(BD7="-","【-】","【"&amp;SUBSTITUTE(TEXT(BD7,"#,##0.00"),"-","△")&amp;"】"))</f>
        <v>【378.62】</v>
      </c>
      <c r="BE6" s="33">
        <f>IF(BE7="",NA(),BE7)</f>
        <v>1106.32</v>
      </c>
      <c r="BF6" s="33">
        <f t="shared" ref="BF6:BN6" si="7">IF(BF7="",NA(),BF7)</f>
        <v>1339.96</v>
      </c>
      <c r="BG6" s="33">
        <f t="shared" si="7"/>
        <v>1173.8499999999999</v>
      </c>
      <c r="BH6" s="33">
        <f t="shared" si="7"/>
        <v>907.25</v>
      </c>
      <c r="BI6" s="33">
        <f t="shared" si="7"/>
        <v>1925.23</v>
      </c>
      <c r="BJ6" s="33">
        <f t="shared" si="7"/>
        <v>844.96</v>
      </c>
      <c r="BK6" s="33">
        <f t="shared" si="7"/>
        <v>825.66</v>
      </c>
      <c r="BL6" s="33">
        <f t="shared" si="7"/>
        <v>799.41</v>
      </c>
      <c r="BM6" s="33">
        <f t="shared" si="7"/>
        <v>701.33</v>
      </c>
      <c r="BN6" s="33">
        <f t="shared" si="7"/>
        <v>663.76</v>
      </c>
      <c r="BO6" s="32" t="str">
        <f>IF(BO7="","",IF(BO7="-","【-】","【"&amp;SUBSTITUTE(TEXT(BO7,"#,##0.00"),"-","△")&amp;"】"))</f>
        <v>【623.71】</v>
      </c>
      <c r="BP6" s="33">
        <f>IF(BP7="",NA(),BP7)</f>
        <v>57.01</v>
      </c>
      <c r="BQ6" s="33">
        <f t="shared" ref="BQ6:BY6" si="8">IF(BQ7="",NA(),BQ7)</f>
        <v>60.23</v>
      </c>
      <c r="BR6" s="33">
        <f t="shared" si="8"/>
        <v>61.49</v>
      </c>
      <c r="BS6" s="33">
        <f t="shared" si="8"/>
        <v>55.32</v>
      </c>
      <c r="BT6" s="33">
        <f t="shared" si="8"/>
        <v>22.95</v>
      </c>
      <c r="BU6" s="33">
        <f t="shared" si="8"/>
        <v>51.86</v>
      </c>
      <c r="BV6" s="33">
        <f t="shared" si="8"/>
        <v>53.57</v>
      </c>
      <c r="BW6" s="33">
        <f t="shared" si="8"/>
        <v>51.57</v>
      </c>
      <c r="BX6" s="33">
        <f t="shared" si="8"/>
        <v>53.48</v>
      </c>
      <c r="BY6" s="33">
        <f t="shared" si="8"/>
        <v>53.76</v>
      </c>
      <c r="BZ6" s="32" t="str">
        <f>IF(BZ7="","",IF(BZ7="-","【-】","【"&amp;SUBSTITUTE(TEXT(BZ7,"#,##0.00"),"-","△")&amp;"】"))</f>
        <v>【51.88】</v>
      </c>
      <c r="CA6" s="33">
        <f>IF(CA7="",NA(),CA7)</f>
        <v>356.61</v>
      </c>
      <c r="CB6" s="33">
        <f t="shared" ref="CB6:CJ6" si="9">IF(CB7="",NA(),CB7)</f>
        <v>328.49</v>
      </c>
      <c r="CC6" s="33">
        <f t="shared" si="9"/>
        <v>322.23</v>
      </c>
      <c r="CD6" s="33">
        <f t="shared" si="9"/>
        <v>362.63</v>
      </c>
      <c r="CE6" s="33">
        <f t="shared" si="9"/>
        <v>864.35</v>
      </c>
      <c r="CF6" s="33">
        <f t="shared" si="9"/>
        <v>297.51</v>
      </c>
      <c r="CG6" s="33">
        <f t="shared" si="9"/>
        <v>275.01</v>
      </c>
      <c r="CH6" s="33">
        <f t="shared" si="9"/>
        <v>282.5</v>
      </c>
      <c r="CI6" s="33">
        <f t="shared" si="9"/>
        <v>277.29000000000002</v>
      </c>
      <c r="CJ6" s="33">
        <f t="shared" si="9"/>
        <v>275.25</v>
      </c>
      <c r="CK6" s="32" t="str">
        <f>IF(CK7="","",IF(CK7="-","【-】","【"&amp;SUBSTITUTE(TEXT(CK7,"#,##0.00"),"-","△")&amp;"】"))</f>
        <v>【295.51】</v>
      </c>
      <c r="CL6" s="33" t="str">
        <f>IF(CL7="",NA(),CL7)</f>
        <v>-</v>
      </c>
      <c r="CM6" s="33" t="str">
        <f t="shared" ref="CM6:CU6" si="10">IF(CM7="",NA(),CM7)</f>
        <v>-</v>
      </c>
      <c r="CN6" s="33" t="str">
        <f t="shared" si="10"/>
        <v>-</v>
      </c>
      <c r="CO6" s="33" t="str">
        <f t="shared" si="10"/>
        <v>-</v>
      </c>
      <c r="CP6" s="33" t="str">
        <f t="shared" si="10"/>
        <v>-</v>
      </c>
      <c r="CQ6" s="33">
        <f t="shared" si="10"/>
        <v>55.42</v>
      </c>
      <c r="CR6" s="33">
        <f t="shared" si="10"/>
        <v>45.33</v>
      </c>
      <c r="CS6" s="33">
        <f t="shared" si="10"/>
        <v>48.69</v>
      </c>
      <c r="CT6" s="33">
        <f t="shared" si="10"/>
        <v>52.52</v>
      </c>
      <c r="CU6" s="33">
        <f t="shared" si="10"/>
        <v>54.14</v>
      </c>
      <c r="CV6" s="32" t="str">
        <f>IF(CV7="","",IF(CV7="-","【-】","【"&amp;SUBSTITUTE(TEXT(CV7,"#,##0.00"),"-","△")&amp;"】"))</f>
        <v>【51.98】</v>
      </c>
      <c r="CW6" s="33">
        <f>IF(CW7="",NA(),CW7)</f>
        <v>97.86</v>
      </c>
      <c r="CX6" s="33">
        <f t="shared" ref="CX6:DF6" si="11">IF(CX7="",NA(),CX7)</f>
        <v>97.86</v>
      </c>
      <c r="CY6" s="33">
        <f t="shared" si="11"/>
        <v>98.31</v>
      </c>
      <c r="CZ6" s="33">
        <f t="shared" si="11"/>
        <v>98.22</v>
      </c>
      <c r="DA6" s="33">
        <f t="shared" si="11"/>
        <v>100</v>
      </c>
      <c r="DB6" s="33">
        <f t="shared" si="11"/>
        <v>74.290000000000006</v>
      </c>
      <c r="DC6" s="33">
        <f t="shared" si="11"/>
        <v>87.3</v>
      </c>
      <c r="DD6" s="33">
        <f t="shared" si="11"/>
        <v>87.42</v>
      </c>
      <c r="DE6" s="33">
        <f t="shared" si="11"/>
        <v>84.94</v>
      </c>
      <c r="DF6" s="33">
        <f t="shared" si="11"/>
        <v>84.69</v>
      </c>
      <c r="DG6" s="32" t="str">
        <f>IF(DG7="","",IF(DG7="-","【-】","【"&amp;SUBSTITUTE(TEXT(DG7,"#,##0.00"),"-","△")&amp;"】"))</f>
        <v>【80.35】</v>
      </c>
      <c r="DH6" s="33">
        <f>IF(DH7="",NA(),DH7)</f>
        <v>22</v>
      </c>
      <c r="DI6" s="33">
        <f t="shared" ref="DI6:DQ6" si="12">IF(DI7="",NA(),DI7)</f>
        <v>22.55</v>
      </c>
      <c r="DJ6" s="33">
        <f t="shared" si="12"/>
        <v>27.11</v>
      </c>
      <c r="DK6" s="33">
        <f t="shared" si="12"/>
        <v>30.89</v>
      </c>
      <c r="DL6" s="33">
        <f t="shared" si="12"/>
        <v>21.48</v>
      </c>
      <c r="DM6" s="33">
        <f t="shared" si="12"/>
        <v>19.98</v>
      </c>
      <c r="DN6" s="33">
        <f t="shared" si="12"/>
        <v>40.5</v>
      </c>
      <c r="DO6" s="33">
        <f t="shared" si="12"/>
        <v>34.69</v>
      </c>
      <c r="DP6" s="33">
        <f t="shared" si="12"/>
        <v>40.35</v>
      </c>
      <c r="DQ6" s="33">
        <f t="shared" si="12"/>
        <v>38.32</v>
      </c>
      <c r="DR6" s="32" t="str">
        <f>IF(DR7="","",IF(DR7="-","【-】","【"&amp;SUBSTITUTE(TEXT(DR7,"#,##0.00"),"-","△")&amp;"】"))</f>
        <v>【34.95】</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162108</v>
      </c>
      <c r="D7" s="35">
        <v>46</v>
      </c>
      <c r="E7" s="35">
        <v>18</v>
      </c>
      <c r="F7" s="35">
        <v>1</v>
      </c>
      <c r="G7" s="35">
        <v>0</v>
      </c>
      <c r="H7" s="35" t="s">
        <v>95</v>
      </c>
      <c r="I7" s="35" t="s">
        <v>96</v>
      </c>
      <c r="J7" s="35" t="s">
        <v>97</v>
      </c>
      <c r="K7" s="35" t="s">
        <v>98</v>
      </c>
      <c r="L7" s="35" t="s">
        <v>99</v>
      </c>
      <c r="M7" s="36" t="s">
        <v>100</v>
      </c>
      <c r="N7" s="36">
        <v>-0.02</v>
      </c>
      <c r="O7" s="36">
        <v>0.28999999999999998</v>
      </c>
      <c r="P7" s="36">
        <v>100</v>
      </c>
      <c r="Q7" s="36">
        <v>3888</v>
      </c>
      <c r="R7" s="36">
        <v>53136</v>
      </c>
      <c r="S7" s="36">
        <v>668.64</v>
      </c>
      <c r="T7" s="36">
        <v>79.47</v>
      </c>
      <c r="U7" s="36">
        <v>156</v>
      </c>
      <c r="V7" s="36">
        <v>0.05</v>
      </c>
      <c r="W7" s="36">
        <v>3120</v>
      </c>
      <c r="X7" s="36">
        <v>66.61</v>
      </c>
      <c r="Y7" s="36">
        <v>58.2</v>
      </c>
      <c r="Z7" s="36">
        <v>68.97</v>
      </c>
      <c r="AA7" s="36">
        <v>62.44</v>
      </c>
      <c r="AB7" s="36">
        <v>33.85</v>
      </c>
      <c r="AC7" s="36">
        <v>100.53</v>
      </c>
      <c r="AD7" s="36">
        <v>93.89</v>
      </c>
      <c r="AE7" s="36">
        <v>94.73</v>
      </c>
      <c r="AF7" s="36">
        <v>93.93</v>
      </c>
      <c r="AG7" s="36">
        <v>93.17</v>
      </c>
      <c r="AH7" s="36">
        <v>95.17</v>
      </c>
      <c r="AI7" s="36">
        <v>482.35</v>
      </c>
      <c r="AJ7" s="36">
        <v>656.03</v>
      </c>
      <c r="AK7" s="36">
        <v>736.35</v>
      </c>
      <c r="AL7" s="36">
        <v>819.82</v>
      </c>
      <c r="AM7" s="36">
        <v>1264.23</v>
      </c>
      <c r="AN7" s="36">
        <v>195.58</v>
      </c>
      <c r="AO7" s="36">
        <v>93.19</v>
      </c>
      <c r="AP7" s="36">
        <v>180.41</v>
      </c>
      <c r="AQ7" s="36">
        <v>244.76</v>
      </c>
      <c r="AR7" s="36">
        <v>244.23</v>
      </c>
      <c r="AS7" s="36">
        <v>208.1</v>
      </c>
      <c r="AT7" s="36">
        <v>328.21</v>
      </c>
      <c r="AU7" s="36">
        <v>143.47999999999999</v>
      </c>
      <c r="AV7" s="36">
        <v>290.24</v>
      </c>
      <c r="AW7" s="36">
        <v>26.58</v>
      </c>
      <c r="AX7" s="36">
        <v>-289.8</v>
      </c>
      <c r="AY7" s="36">
        <v>242.94</v>
      </c>
      <c r="AZ7" s="36">
        <v>1212.3900000000001</v>
      </c>
      <c r="BA7" s="36">
        <v>749.23</v>
      </c>
      <c r="BB7" s="36">
        <v>418.55</v>
      </c>
      <c r="BC7" s="36">
        <v>381.4</v>
      </c>
      <c r="BD7" s="36">
        <v>378.62</v>
      </c>
      <c r="BE7" s="36">
        <v>1106.32</v>
      </c>
      <c r="BF7" s="36">
        <v>1339.96</v>
      </c>
      <c r="BG7" s="36">
        <v>1173.8499999999999</v>
      </c>
      <c r="BH7" s="36">
        <v>907.25</v>
      </c>
      <c r="BI7" s="36">
        <v>1925.23</v>
      </c>
      <c r="BJ7" s="36">
        <v>844.96</v>
      </c>
      <c r="BK7" s="36">
        <v>825.66</v>
      </c>
      <c r="BL7" s="36">
        <v>799.41</v>
      </c>
      <c r="BM7" s="36">
        <v>701.33</v>
      </c>
      <c r="BN7" s="36">
        <v>663.76</v>
      </c>
      <c r="BO7" s="36">
        <v>623.71</v>
      </c>
      <c r="BP7" s="36">
        <v>57.01</v>
      </c>
      <c r="BQ7" s="36">
        <v>60.23</v>
      </c>
      <c r="BR7" s="36">
        <v>61.49</v>
      </c>
      <c r="BS7" s="36">
        <v>55.32</v>
      </c>
      <c r="BT7" s="36">
        <v>22.95</v>
      </c>
      <c r="BU7" s="36">
        <v>51.86</v>
      </c>
      <c r="BV7" s="36">
        <v>53.57</v>
      </c>
      <c r="BW7" s="36">
        <v>51.57</v>
      </c>
      <c r="BX7" s="36">
        <v>53.48</v>
      </c>
      <c r="BY7" s="36">
        <v>53.76</v>
      </c>
      <c r="BZ7" s="36">
        <v>51.88</v>
      </c>
      <c r="CA7" s="36">
        <v>356.61</v>
      </c>
      <c r="CB7" s="36">
        <v>328.49</v>
      </c>
      <c r="CC7" s="36">
        <v>322.23</v>
      </c>
      <c r="CD7" s="36">
        <v>362.63</v>
      </c>
      <c r="CE7" s="36">
        <v>864.35</v>
      </c>
      <c r="CF7" s="36">
        <v>297.51</v>
      </c>
      <c r="CG7" s="36">
        <v>275.01</v>
      </c>
      <c r="CH7" s="36">
        <v>282.5</v>
      </c>
      <c r="CI7" s="36">
        <v>277.29000000000002</v>
      </c>
      <c r="CJ7" s="36">
        <v>275.25</v>
      </c>
      <c r="CK7" s="36">
        <v>295.51</v>
      </c>
      <c r="CL7" s="36" t="s">
        <v>100</v>
      </c>
      <c r="CM7" s="36" t="s">
        <v>100</v>
      </c>
      <c r="CN7" s="36" t="s">
        <v>100</v>
      </c>
      <c r="CO7" s="36" t="s">
        <v>100</v>
      </c>
      <c r="CP7" s="36" t="s">
        <v>100</v>
      </c>
      <c r="CQ7" s="36">
        <v>55.42</v>
      </c>
      <c r="CR7" s="36">
        <v>45.33</v>
      </c>
      <c r="CS7" s="36">
        <v>48.69</v>
      </c>
      <c r="CT7" s="36">
        <v>52.52</v>
      </c>
      <c r="CU7" s="36">
        <v>54.14</v>
      </c>
      <c r="CV7" s="36">
        <v>51.98</v>
      </c>
      <c r="CW7" s="36">
        <v>97.86</v>
      </c>
      <c r="CX7" s="36">
        <v>97.86</v>
      </c>
      <c r="CY7" s="36">
        <v>98.31</v>
      </c>
      <c r="CZ7" s="36">
        <v>98.22</v>
      </c>
      <c r="DA7" s="36">
        <v>100</v>
      </c>
      <c r="DB7" s="36">
        <v>74.290000000000006</v>
      </c>
      <c r="DC7" s="36">
        <v>87.3</v>
      </c>
      <c r="DD7" s="36">
        <v>87.42</v>
      </c>
      <c r="DE7" s="36">
        <v>84.94</v>
      </c>
      <c r="DF7" s="36">
        <v>84.69</v>
      </c>
      <c r="DG7" s="36">
        <v>80.349999999999994</v>
      </c>
      <c r="DH7" s="36">
        <v>22</v>
      </c>
      <c r="DI7" s="36">
        <v>22.55</v>
      </c>
      <c r="DJ7" s="36">
        <v>27.11</v>
      </c>
      <c r="DK7" s="36">
        <v>30.89</v>
      </c>
      <c r="DL7" s="36">
        <v>21.48</v>
      </c>
      <c r="DM7" s="36">
        <v>19.98</v>
      </c>
      <c r="DN7" s="36">
        <v>40.5</v>
      </c>
      <c r="DO7" s="36">
        <v>34.69</v>
      </c>
      <c r="DP7" s="36">
        <v>40.35</v>
      </c>
      <c r="DQ7" s="36">
        <v>38.32</v>
      </c>
      <c r="DR7" s="36">
        <v>34.950000000000003</v>
      </c>
      <c r="DS7" s="36" t="s">
        <v>100</v>
      </c>
      <c r="DT7" s="36" t="s">
        <v>100</v>
      </c>
      <c r="DU7" s="36" t="s">
        <v>100</v>
      </c>
      <c r="DV7" s="36" t="s">
        <v>100</v>
      </c>
      <c r="DW7" s="36" t="s">
        <v>100</v>
      </c>
      <c r="DX7" s="36" t="s">
        <v>100</v>
      </c>
      <c r="DY7" s="36" t="s">
        <v>100</v>
      </c>
      <c r="DZ7" s="36" t="s">
        <v>100</v>
      </c>
      <c r="EA7" s="36" t="s">
        <v>100</v>
      </c>
      <c r="EB7" s="36" t="s">
        <v>100</v>
      </c>
      <c r="EC7" s="36" t="s">
        <v>100</v>
      </c>
      <c r="ED7" s="36" t="s">
        <v>100</v>
      </c>
      <c r="EE7" s="36" t="s">
        <v>100</v>
      </c>
      <c r="EF7" s="36" t="s">
        <v>100</v>
      </c>
      <c r="EG7" s="36" t="s">
        <v>100</v>
      </c>
      <c r="EH7" s="36" t="s">
        <v>100</v>
      </c>
      <c r="EI7" s="36" t="s">
        <v>100</v>
      </c>
      <c r="EJ7" s="36" t="s">
        <v>100</v>
      </c>
      <c r="EK7" s="36" t="s">
        <v>100</v>
      </c>
      <c r="EL7" s="36" t="s">
        <v>100</v>
      </c>
      <c r="EM7" s="36" t="s">
        <v>100</v>
      </c>
      <c r="EN7" s="36" t="s">
        <v>100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南砺市</cp:lastModifiedBy>
  <dcterms:created xsi:type="dcterms:W3CDTF">2017-02-08T02:42:57Z</dcterms:created>
  <dcterms:modified xsi:type="dcterms:W3CDTF">2017-02-13T02:44:15Z</dcterms:modified>
  <cp:category/>
</cp:coreProperties>
</file>