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<sst xmlns="http://schemas.openxmlformats.org/spreadsheetml/2006/main" count="217" uniqueCount="107">
  <si>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</si>
  <si>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</si>
  <si>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</si>
  <si>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</si>
  <si>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</si>
  <si>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</si>
  <si>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</si>
  <si>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</si>
  <si>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</si>
  <si>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</si>
  <si>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</si>
  <si>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</si>
  <si>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</si>
  <si>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</si>
  <si>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</si>
  <si>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</si>
  <si>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</si>
  <si>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</si>
  <si>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</si>
  <si>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</si>
  <si>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</si>
  <si>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</si>
  <si>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</si>
  <si>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</si>
  <si>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</si>
  <si>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</si>
  <si>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</si>
  <si>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</si>
  <si>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</si>
  <si>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</si>
  <si>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</si>
  <si>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</si>
  <si>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</si>
  <si>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</si>
  <si>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</si>
  <si>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</si>
  <si>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</si>
  <si>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</si>
  <si>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</si>
  <si>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</si>
  <si>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</si>
  <si>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</si>
  <si>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</si>
  <si>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</si>
  <si>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</si>
  <si>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</si>
  <si>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</si>
  <si>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</si>
  <si>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</si>
  <si>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</si>
  <si>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</si>
  <si>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</si>
  <si>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</si>
  <si>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</si>
  <si>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</si>
  <si>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</si>
  <si>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</si>
  <si>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</si>
  <si>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</si>
  <si>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</si>
  <si>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</si>
  <si>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</si>
  <si>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</si>
  <si>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</si>
  <si>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</si>
  <si>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</si>
  <si>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</si>
  <si>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</si>
  <si>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</si>
  <si>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</si>
  <si>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</si>
  <si>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</si>
  <si>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</si>
  <si>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</si>
  <si>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</si>
  <si>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</si>
  <si>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</si>
  <si>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</si>
  <si>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</si>
  <si>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</si>
  <si>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</si>
  <si>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</si>
  <si>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</si>
  <si>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</si>
  <si>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</si>
  <si>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</si>
  <si>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</si>
  <si>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</si>
  <si>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</si>
  <si>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</si>
  <si>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</si>
  <si>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</si>
  <si>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</si>
  <si>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上市町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</si>
  <si>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</si>
  <si>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</si>
  <si>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</si>
  <si>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</si>
  <si>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</si>
  <si>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</si>
  <si>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</si>
  <si>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</si>
  <si>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</si>
  <si>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</si>
  <si>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有形固定資産減価償却率、管路の経年化率及び管路更新率から、管路等の老朽化が進んでいると考えられる。</t>
    <phoneticPr fontId="4"/>
  </si>
  <si>
    <t xml:space="preserve">  本町の水道事業会計は26年連続で純利益を確保しており、経営分析による指標も近年安定した数値を示し、平均と比べても良好であることから、財務状況については一定の健全性を保っていると考えられる。しかしながら、今後、老朽化が進んだ管路や設備の更新といったことを、財政とのバランスを取りながら進めていく必要がある。</t>
    <phoneticPr fontId="4"/>
  </si>
  <si>
    <t>①経常収支比率は、類似団体の平均より低いものの、100％を超えており、比較的健全な状態にあるといえる。
②累積欠損金比率は、累積欠損金の残高がない状態であり健全な状態である。
③流動比率は、類似団体の平均値を若干上回っている。
④企業債残高対給水収益比率は、近年、類似団体の平均値より若干高くなってきており、企業債の借入を抑制する必要がある。
⑤料金回収率は類似団体の平均値を若干上回っている。
⑥給水原価は類似団体の平均値を下回っており、比較的健全な状態にある。
⑦施設利用率は類似団体の平均値より高く、施設の効率性が図られているといえる。
⑧有収率は類似団体の平均値と同程度であるが、今後も計画的に管路の更新等を行い、漏水を事前に防ぎ、有収率の向上に努めていく。</t>
    <rPh sb="18" eb="19">
      <t>ヒク</t>
    </rPh>
    <rPh sb="35" eb="38">
      <t>ヒカクテキ</t>
    </rPh>
    <rPh sb="104" eb="106">
      <t>ジャッカン</t>
    </rPh>
    <rPh sb="106" eb="108">
      <t>ウワマワ</t>
    </rPh>
    <rPh sb="154" eb="156">
      <t>キギョウ</t>
    </rPh>
    <rPh sb="156" eb="157">
      <t>サイ</t>
    </rPh>
    <rPh sb="158" eb="160">
      <t>カリイレ</t>
    </rPh>
    <rPh sb="165" eb="167">
      <t>ヒツヨウ</t>
    </rPh>
    <rPh sb="188" eb="190">
      <t>ジャッカン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</si>
</sst>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0.98</c:v>
                </c:pt>
                <c:pt idx="1">
                  <c:v>1.07</c:v>
                </c:pt>
                <c:pt idx="2">
                  <c:v>0.97</c:v>
                </c:pt>
                <c:pt idx="3">
                  <c:v>0.28000000000000003</c:v>
                </c:pt>
                <c:pt idx="4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23680"/>
        <c:axId val="3842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3680"/>
        <c:axId val="38424576"/>
      </c:lineChart>
      <c:dateAx>
        <c:axId val="3762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24576"/>
        <c:crosses val="autoZero"/>
        <c:auto val="1"/>
        <c:lblOffset val="100"/>
        <c:baseTimeUnit val="years"/>
      </c:dateAx>
      <c:valAx>
        <c:axId val="3842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62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84.14</c:v>
                </c:pt>
                <c:pt idx="1">
                  <c:v>85.29</c:v>
                </c:pt>
                <c:pt idx="2">
                  <c:v>80.48</c:v>
                </c:pt>
                <c:pt idx="3">
                  <c:v>71.13</c:v>
                </c:pt>
                <c:pt idx="4">
                  <c:v>70.66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23104"/>
        <c:axId val="370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55.68</c:v>
                </c:pt>
                <c:pt idx="2">
                  <c:v>55.64</c:v>
                </c:pt>
                <c:pt idx="3">
                  <c:v>55.13</c:v>
                </c:pt>
                <c:pt idx="4">
                  <c:v>54.77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23104"/>
        <c:axId val="37025280"/>
      </c:lineChart>
      <c:dateAx>
        <c:axId val="3702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25280"/>
        <c:crosses val="autoZero"/>
        <c:auto val="1"/>
        <c:lblOffset val="100"/>
        <c:baseTimeUnit val="years"/>
      </c:dateAx>
      <c:valAx>
        <c:axId val="3702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2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79.650000000000006</c:v>
                </c:pt>
                <c:pt idx="1">
                  <c:v>78.41</c:v>
                </c:pt>
                <c:pt idx="2">
                  <c:v>80.61</c:v>
                </c:pt>
                <c:pt idx="3">
                  <c:v>83.29</c:v>
                </c:pt>
                <c:pt idx="4">
                  <c:v>83.02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70880"/>
        <c:axId val="3738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83.11</c:v>
                </c:pt>
                <c:pt idx="1">
                  <c:v>83.18</c:v>
                </c:pt>
                <c:pt idx="2">
                  <c:v>83.09</c:v>
                </c:pt>
                <c:pt idx="3">
                  <c:v>83</c:v>
                </c:pt>
                <c:pt idx="4">
                  <c:v>82.89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70880"/>
        <c:axId val="37385344"/>
      </c:lineChart>
      <c:dateAx>
        <c:axId val="3737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85344"/>
        <c:crosses val="autoZero"/>
        <c:auto val="1"/>
        <c:lblOffset val="100"/>
        <c:baseTimeUnit val="years"/>
      </c:dateAx>
      <c:valAx>
        <c:axId val="3738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37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119.09</c:v>
                </c:pt>
                <c:pt idx="1">
                  <c:v>111.67</c:v>
                </c:pt>
                <c:pt idx="2">
                  <c:v>109.02</c:v>
                </c:pt>
                <c:pt idx="3">
                  <c:v>118.62</c:v>
                </c:pt>
                <c:pt idx="4">
                  <c:v>107.26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69760"/>
        <c:axId val="528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107.37</c:v>
                </c:pt>
                <c:pt idx="1">
                  <c:v>107.57</c:v>
                </c:pt>
                <c:pt idx="2">
                  <c:v>106.55</c:v>
                </c:pt>
                <c:pt idx="3">
                  <c:v>110.01</c:v>
                </c:pt>
                <c:pt idx="4">
                  <c:v>111.21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9760"/>
        <c:axId val="52884224"/>
      </c:lineChart>
      <c:dateAx>
        <c:axId val="5286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884224"/>
        <c:crosses val="autoZero"/>
        <c:auto val="1"/>
        <c:lblOffset val="100"/>
        <c:baseTimeUnit val="years"/>
      </c:dateAx>
      <c:valAx>
        <c:axId val="52884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6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40.21</c:v>
                </c:pt>
                <c:pt idx="1">
                  <c:v>40.29</c:v>
                </c:pt>
                <c:pt idx="2">
                  <c:v>40.83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361088"/>
        <c:axId val="7036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37.090000000000003</c:v>
                </c:pt>
                <c:pt idx="1">
                  <c:v>38.07</c:v>
                </c:pt>
                <c:pt idx="2">
                  <c:v>39.06</c:v>
                </c:pt>
                <c:pt idx="3">
                  <c:v>46.66</c:v>
                </c:pt>
                <c:pt idx="4">
                  <c:v>47.46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61088"/>
        <c:axId val="70363392"/>
      </c:lineChart>
      <c:dateAx>
        <c:axId val="7036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363392"/>
        <c:crosses val="autoZero"/>
        <c:auto val="1"/>
        <c:lblOffset val="100"/>
        <c:baseTimeUnit val="years"/>
      </c:dateAx>
      <c:valAx>
        <c:axId val="7036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36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97504"/>
        <c:axId val="873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6.63</c:v>
                </c:pt>
                <c:pt idx="1">
                  <c:v>7.73</c:v>
                </c:pt>
                <c:pt idx="2">
                  <c:v>8.8699999999999992</c:v>
                </c:pt>
                <c:pt idx="3">
                  <c:v>9.85</c:v>
                </c:pt>
                <c:pt idx="4">
                  <c:v>9.7100000000000009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97504"/>
        <c:axId val="87399424"/>
      </c:lineChart>
      <c:dateAx>
        <c:axId val="8739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399424"/>
        <c:crosses val="autoZero"/>
        <c:auto val="1"/>
        <c:lblOffset val="100"/>
        <c:baseTimeUnit val="years"/>
      </c:dateAx>
      <c:valAx>
        <c:axId val="8739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39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69312"/>
        <c:axId val="8804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8.5</c:v>
                </c:pt>
                <c:pt idx="1">
                  <c:v>9.34</c:v>
                </c:pt>
                <c:pt idx="2">
                  <c:v>9.56</c:v>
                </c:pt>
                <c:pt idx="3">
                  <c:v>2.8</c:v>
                </c:pt>
                <c:pt idx="4">
                  <c:v>1.93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69312"/>
        <c:axId val="88043520"/>
      </c:lineChart>
      <c:dateAx>
        <c:axId val="878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43520"/>
        <c:crosses val="autoZero"/>
        <c:auto val="1"/>
        <c:lblOffset val="100"/>
        <c:baseTimeUnit val="years"/>
      </c:dateAx>
      <c:valAx>
        <c:axId val="88043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2053.42</c:v>
                </c:pt>
                <c:pt idx="1">
                  <c:v>1275.51</c:v>
                </c:pt>
                <c:pt idx="2">
                  <c:v>1547.92</c:v>
                </c:pt>
                <c:pt idx="3">
                  <c:v>400.12</c:v>
                </c:pt>
                <c:pt idx="4">
                  <c:v>499.41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2224"/>
        <c:axId val="2365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995.5</c:v>
                </c:pt>
                <c:pt idx="1">
                  <c:v>915.5</c:v>
                </c:pt>
                <c:pt idx="2">
                  <c:v>963.24</c:v>
                </c:pt>
                <c:pt idx="3">
                  <c:v>381.53</c:v>
                </c:pt>
                <c:pt idx="4">
                  <c:v>391.54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52224"/>
        <c:axId val="23654400"/>
      </c:lineChart>
      <c:dateAx>
        <c:axId val="2365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54400"/>
        <c:crosses val="autoZero"/>
        <c:auto val="1"/>
        <c:lblOffset val="100"/>
        <c:baseTimeUnit val="years"/>
      </c:dateAx>
      <c:valAx>
        <c:axId val="2365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5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432.6</c:v>
                </c:pt>
                <c:pt idx="1">
                  <c:v>429.21</c:v>
                </c:pt>
                <c:pt idx="2">
                  <c:v>445.7</c:v>
                </c:pt>
                <c:pt idx="3">
                  <c:v>508.98</c:v>
                </c:pt>
                <c:pt idx="4">
                  <c:v>547.11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8064"/>
        <c:axId val="2384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414.59</c:v>
                </c:pt>
                <c:pt idx="1">
                  <c:v>404.78</c:v>
                </c:pt>
                <c:pt idx="2">
                  <c:v>400.38</c:v>
                </c:pt>
                <c:pt idx="3">
                  <c:v>393.27</c:v>
                </c:pt>
                <c:pt idx="4">
                  <c:v>386.97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8064"/>
        <c:axId val="23849984"/>
      </c:lineChart>
      <c:dateAx>
        <c:axId val="2384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49984"/>
        <c:crosses val="autoZero"/>
        <c:auto val="1"/>
        <c:lblOffset val="100"/>
        <c:baseTimeUnit val="years"/>
      </c:dateAx>
      <c:valAx>
        <c:axId val="23849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4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118.77</c:v>
                </c:pt>
                <c:pt idx="1">
                  <c:v>111.21</c:v>
                </c:pt>
                <c:pt idx="2">
                  <c:v>107.35</c:v>
                </c:pt>
                <c:pt idx="3">
                  <c:v>122.62</c:v>
                </c:pt>
                <c:pt idx="4">
                  <c:v>104.68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74976"/>
        <c:axId val="3697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97.71</c:v>
                </c:pt>
                <c:pt idx="1">
                  <c:v>98.07</c:v>
                </c:pt>
                <c:pt idx="2">
                  <c:v>96.56</c:v>
                </c:pt>
                <c:pt idx="3">
                  <c:v>100.47</c:v>
                </c:pt>
                <c:pt idx="4">
                  <c:v>101.72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4976"/>
        <c:axId val="36976896"/>
      </c:lineChart>
      <c:dateAx>
        <c:axId val="3697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76896"/>
        <c:crosses val="autoZero"/>
        <c:auto val="1"/>
        <c:lblOffset val="100"/>
        <c:baseTimeUnit val="years"/>
      </c:dateAx>
      <c:valAx>
        <c:axId val="3697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7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130.6</c:v>
                </c:pt>
                <c:pt idx="1">
                  <c:v>142.33000000000001</c:v>
                </c:pt>
                <c:pt idx="2">
                  <c:v>148.16999999999999</c:v>
                </c:pt>
                <c:pt idx="3">
                  <c:v>128.69999999999999</c:v>
                </c:pt>
                <c:pt idx="4">
                  <c:v>151.81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03264"/>
        <c:axId val="3700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173.56</c:v>
                </c:pt>
                <c:pt idx="1">
                  <c:v>172.26</c:v>
                </c:pt>
                <c:pt idx="2">
                  <c:v>177.14</c:v>
                </c:pt>
                <c:pt idx="3">
                  <c:v>169.82</c:v>
                </c:pt>
                <c:pt idx="4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3264"/>
        <c:axId val="37005184"/>
      </c:lineChart>
      <c:dateAx>
        <c:axId val="3700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05184"/>
        <c:crosses val="autoZero"/>
        <c:auto val="1"/>
        <c:lblOffset val="100"/>
        <c:baseTimeUnit val="years"/>
      </c:dateAx>
      <c:valAx>
        <c:axId val="3700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0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J7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富山県　上市町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A6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21523</v>
      </c>
      <c r="AJ8" s="56"/>
      <c r="AK8" s="56"/>
      <c r="AL8" s="56"/>
      <c r="AM8" s="56"/>
      <c r="AN8" s="56"/>
      <c r="AO8" s="56"/>
      <c r="AP8" s="57"/>
      <c r="AQ8" s="47">
        <f>データ!R6</f>
        <v>236.71</v>
      </c>
      <c r="AR8" s="47"/>
      <c r="AS8" s="47"/>
      <c r="AT8" s="47"/>
      <c r="AU8" s="47"/>
      <c r="AV8" s="47"/>
      <c r="AW8" s="47"/>
      <c r="AX8" s="47"/>
      <c r="AY8" s="47">
        <f>データ!S6</f>
        <v>90.93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59.91</v>
      </c>
      <c r="K10" s="47"/>
      <c r="L10" s="47"/>
      <c r="M10" s="47"/>
      <c r="N10" s="47"/>
      <c r="O10" s="47"/>
      <c r="P10" s="47"/>
      <c r="Q10" s="47"/>
      <c r="R10" s="47">
        <f>データ!O6</f>
        <v>87.73</v>
      </c>
      <c r="S10" s="47"/>
      <c r="T10" s="47"/>
      <c r="U10" s="47"/>
      <c r="V10" s="47"/>
      <c r="W10" s="47"/>
      <c r="X10" s="47"/>
      <c r="Y10" s="47"/>
      <c r="Z10" s="78">
        <f>データ!P6</f>
        <v>3132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18802</v>
      </c>
      <c r="AJ10" s="78"/>
      <c r="AK10" s="78"/>
      <c r="AL10" s="78"/>
      <c r="AM10" s="78"/>
      <c r="AN10" s="78"/>
      <c r="AO10" s="78"/>
      <c r="AP10" s="78"/>
      <c r="AQ10" s="47">
        <f>データ!U6</f>
        <v>32.47</v>
      </c>
      <c r="AR10" s="47"/>
      <c r="AS10" s="47"/>
      <c r="AT10" s="47"/>
      <c r="AU10" s="47"/>
      <c r="AV10" s="47"/>
      <c r="AW10" s="47"/>
      <c r="AX10" s="47"/>
      <c r="AY10" s="47">
        <f>データ!V6</f>
        <v>579.05999999999995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104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105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163228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富山県　上市町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59.91</v>
      </c>
      <c r="O6" s="32">
        <f t="shared" si="3"/>
        <v>87.73</v>
      </c>
      <c r="P6" s="32">
        <f t="shared" si="3"/>
        <v>3132</v>
      </c>
      <c r="Q6" s="32">
        <f t="shared" si="3"/>
        <v>21523</v>
      </c>
      <c r="R6" s="32">
        <f t="shared" si="3"/>
        <v>236.71</v>
      </c>
      <c r="S6" s="32">
        <f t="shared" si="3"/>
        <v>90.93</v>
      </c>
      <c r="T6" s="32">
        <f t="shared" si="3"/>
        <v>18802</v>
      </c>
      <c r="U6" s="32">
        <f t="shared" si="3"/>
        <v>32.47</v>
      </c>
      <c r="V6" s="32">
        <f t="shared" si="3"/>
        <v>579.05999999999995</v>
      </c>
      <c r="W6" s="33">
        <f>IF(W7="",NA(),W7)</f>
        <v>119.09</v>
      </c>
      <c r="X6" s="33">
        <f t="shared" ref="X6:AF6" si="4">IF(X7="",NA(),X7)</f>
        <v>111.67</v>
      </c>
      <c r="Y6" s="33">
        <f t="shared" si="4"/>
        <v>109.02</v>
      </c>
      <c r="Z6" s="33">
        <f t="shared" si="4"/>
        <v>118.62</v>
      </c>
      <c r="AA6" s="33">
        <f t="shared" si="4"/>
        <v>107.26</v>
      </c>
      <c r="AB6" s="33">
        <f t="shared" si="4"/>
        <v>107.37</v>
      </c>
      <c r="AC6" s="33">
        <f t="shared" si="4"/>
        <v>107.57</v>
      </c>
      <c r="AD6" s="33">
        <f t="shared" si="4"/>
        <v>106.55</v>
      </c>
      <c r="AE6" s="33">
        <f t="shared" si="4"/>
        <v>110.01</v>
      </c>
      <c r="AF6" s="33">
        <f t="shared" si="4"/>
        <v>111.21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8.5</v>
      </c>
      <c r="AN6" s="33">
        <f t="shared" si="5"/>
        <v>9.34</v>
      </c>
      <c r="AO6" s="33">
        <f t="shared" si="5"/>
        <v>9.56</v>
      </c>
      <c r="AP6" s="33">
        <f t="shared" si="5"/>
        <v>2.8</v>
      </c>
      <c r="AQ6" s="33">
        <f t="shared" si="5"/>
        <v>1.93</v>
      </c>
      <c r="AR6" s="32" t="str">
        <f>IF(AR7="","",IF(AR7="-","【-】","【"&amp;SUBSTITUTE(TEXT(AR7,"#,##0.00"),"-","△")&amp;"】"))</f>
        <v>【0.87】</v>
      </c>
      <c r="AS6" s="33">
        <f>IF(AS7="",NA(),AS7)</f>
        <v>2053.42</v>
      </c>
      <c r="AT6" s="33">
        <f t="shared" ref="AT6:BB6" si="6">IF(AT7="",NA(),AT7)</f>
        <v>1275.51</v>
      </c>
      <c r="AU6" s="33">
        <f t="shared" si="6"/>
        <v>1547.92</v>
      </c>
      <c r="AV6" s="33">
        <f t="shared" si="6"/>
        <v>400.12</v>
      </c>
      <c r="AW6" s="33">
        <f t="shared" si="6"/>
        <v>499.41</v>
      </c>
      <c r="AX6" s="33">
        <f t="shared" si="6"/>
        <v>995.5</v>
      </c>
      <c r="AY6" s="33">
        <f t="shared" si="6"/>
        <v>915.5</v>
      </c>
      <c r="AZ6" s="33">
        <f t="shared" si="6"/>
        <v>963.24</v>
      </c>
      <c r="BA6" s="33">
        <f t="shared" si="6"/>
        <v>381.53</v>
      </c>
      <c r="BB6" s="33">
        <f t="shared" si="6"/>
        <v>391.54</v>
      </c>
      <c r="BC6" s="32" t="str">
        <f>IF(BC7="","",IF(BC7="-","【-】","【"&amp;SUBSTITUTE(TEXT(BC7,"#,##0.00"),"-","△")&amp;"】"))</f>
        <v>【262.74】</v>
      </c>
      <c r="BD6" s="33">
        <f>IF(BD7="",NA(),BD7)</f>
        <v>432.6</v>
      </c>
      <c r="BE6" s="33">
        <f t="shared" ref="BE6:BM6" si="7">IF(BE7="",NA(),BE7)</f>
        <v>429.21</v>
      </c>
      <c r="BF6" s="33">
        <f t="shared" si="7"/>
        <v>445.7</v>
      </c>
      <c r="BG6" s="33">
        <f t="shared" si="7"/>
        <v>508.98</v>
      </c>
      <c r="BH6" s="33">
        <f t="shared" si="7"/>
        <v>547.11</v>
      </c>
      <c r="BI6" s="33">
        <f t="shared" si="7"/>
        <v>414.59</v>
      </c>
      <c r="BJ6" s="33">
        <f t="shared" si="7"/>
        <v>404.78</v>
      </c>
      <c r="BK6" s="33">
        <f t="shared" si="7"/>
        <v>400.38</v>
      </c>
      <c r="BL6" s="33">
        <f t="shared" si="7"/>
        <v>393.27</v>
      </c>
      <c r="BM6" s="33">
        <f t="shared" si="7"/>
        <v>386.97</v>
      </c>
      <c r="BN6" s="32" t="str">
        <f>IF(BN7="","",IF(BN7="-","【-】","【"&amp;SUBSTITUTE(TEXT(BN7,"#,##0.00"),"-","△")&amp;"】"))</f>
        <v>【276.38】</v>
      </c>
      <c r="BO6" s="33">
        <f>IF(BO7="",NA(),BO7)</f>
        <v>118.77</v>
      </c>
      <c r="BP6" s="33">
        <f t="shared" ref="BP6:BX6" si="8">IF(BP7="",NA(),BP7)</f>
        <v>111.21</v>
      </c>
      <c r="BQ6" s="33">
        <f t="shared" si="8"/>
        <v>107.35</v>
      </c>
      <c r="BR6" s="33">
        <f t="shared" si="8"/>
        <v>122.62</v>
      </c>
      <c r="BS6" s="33">
        <f t="shared" si="8"/>
        <v>104.68</v>
      </c>
      <c r="BT6" s="33">
        <f t="shared" si="8"/>
        <v>97.71</v>
      </c>
      <c r="BU6" s="33">
        <f t="shared" si="8"/>
        <v>98.07</v>
      </c>
      <c r="BV6" s="33">
        <f t="shared" si="8"/>
        <v>96.56</v>
      </c>
      <c r="BW6" s="33">
        <f t="shared" si="8"/>
        <v>100.47</v>
      </c>
      <c r="BX6" s="33">
        <f t="shared" si="8"/>
        <v>101.72</v>
      </c>
      <c r="BY6" s="32" t="str">
        <f>IF(BY7="","",IF(BY7="-","【-】","【"&amp;SUBSTITUTE(TEXT(BY7,"#,##0.00"),"-","△")&amp;"】"))</f>
        <v>【104.99】</v>
      </c>
      <c r="BZ6" s="33">
        <f>IF(BZ7="",NA(),BZ7)</f>
        <v>130.6</v>
      </c>
      <c r="CA6" s="33">
        <f t="shared" ref="CA6:CI6" si="9">IF(CA7="",NA(),CA7)</f>
        <v>142.33000000000001</v>
      </c>
      <c r="CB6" s="33">
        <f t="shared" si="9"/>
        <v>148.16999999999999</v>
      </c>
      <c r="CC6" s="33">
        <f t="shared" si="9"/>
        <v>128.69999999999999</v>
      </c>
      <c r="CD6" s="33">
        <f t="shared" si="9"/>
        <v>151.81</v>
      </c>
      <c r="CE6" s="33">
        <f t="shared" si="9"/>
        <v>173.56</v>
      </c>
      <c r="CF6" s="33">
        <f t="shared" si="9"/>
        <v>172.26</v>
      </c>
      <c r="CG6" s="33">
        <f t="shared" si="9"/>
        <v>177.14</v>
      </c>
      <c r="CH6" s="33">
        <f t="shared" si="9"/>
        <v>169.82</v>
      </c>
      <c r="CI6" s="33">
        <f t="shared" si="9"/>
        <v>168.2</v>
      </c>
      <c r="CJ6" s="32" t="str">
        <f>IF(CJ7="","",IF(CJ7="-","【-】","【"&amp;SUBSTITUTE(TEXT(CJ7,"#,##0.00"),"-","△")&amp;"】"))</f>
        <v>【163.72】</v>
      </c>
      <c r="CK6" s="33">
        <f>IF(CK7="",NA(),CK7)</f>
        <v>84.14</v>
      </c>
      <c r="CL6" s="33">
        <f t="shared" ref="CL6:CT6" si="10">IF(CL7="",NA(),CL7)</f>
        <v>85.29</v>
      </c>
      <c r="CM6" s="33">
        <f t="shared" si="10"/>
        <v>80.48</v>
      </c>
      <c r="CN6" s="33">
        <f t="shared" si="10"/>
        <v>71.13</v>
      </c>
      <c r="CO6" s="33">
        <f t="shared" si="10"/>
        <v>70.66</v>
      </c>
      <c r="CP6" s="33">
        <f t="shared" si="10"/>
        <v>55.84</v>
      </c>
      <c r="CQ6" s="33">
        <f t="shared" si="10"/>
        <v>55.68</v>
      </c>
      <c r="CR6" s="33">
        <f t="shared" si="10"/>
        <v>55.64</v>
      </c>
      <c r="CS6" s="33">
        <f t="shared" si="10"/>
        <v>55.13</v>
      </c>
      <c r="CT6" s="33">
        <f t="shared" si="10"/>
        <v>54.77</v>
      </c>
      <c r="CU6" s="32" t="str">
        <f>IF(CU7="","",IF(CU7="-","【-】","【"&amp;SUBSTITUTE(TEXT(CU7,"#,##0.00"),"-","△")&amp;"】"))</f>
        <v>【59.76】</v>
      </c>
      <c r="CV6" s="33">
        <f>IF(CV7="",NA(),CV7)</f>
        <v>79.650000000000006</v>
      </c>
      <c r="CW6" s="33">
        <f t="shared" ref="CW6:DE6" si="11">IF(CW7="",NA(),CW7)</f>
        <v>78.41</v>
      </c>
      <c r="CX6" s="33">
        <f t="shared" si="11"/>
        <v>80.61</v>
      </c>
      <c r="CY6" s="33">
        <f t="shared" si="11"/>
        <v>83.29</v>
      </c>
      <c r="CZ6" s="33">
        <f t="shared" si="11"/>
        <v>83.02</v>
      </c>
      <c r="DA6" s="33">
        <f t="shared" si="11"/>
        <v>83.11</v>
      </c>
      <c r="DB6" s="33">
        <f t="shared" si="11"/>
        <v>83.18</v>
      </c>
      <c r="DC6" s="33">
        <f t="shared" si="11"/>
        <v>83.09</v>
      </c>
      <c r="DD6" s="33">
        <f t="shared" si="11"/>
        <v>83</v>
      </c>
      <c r="DE6" s="33">
        <f t="shared" si="11"/>
        <v>82.89</v>
      </c>
      <c r="DF6" s="32" t="str">
        <f>IF(DF7="","",IF(DF7="-","【-】","【"&amp;SUBSTITUTE(TEXT(DF7,"#,##0.00"),"-","△")&amp;"】"))</f>
        <v>【89.95】</v>
      </c>
      <c r="DG6" s="33">
        <f>IF(DG7="",NA(),DG7)</f>
        <v>40.21</v>
      </c>
      <c r="DH6" s="33">
        <f t="shared" ref="DH6:DP6" si="12">IF(DH7="",NA(),DH7)</f>
        <v>40.29</v>
      </c>
      <c r="DI6" s="33">
        <f t="shared" si="12"/>
        <v>40.83</v>
      </c>
      <c r="DJ6" s="32">
        <f t="shared" si="12"/>
        <v>0</v>
      </c>
      <c r="DK6" s="32">
        <f t="shared" si="12"/>
        <v>0</v>
      </c>
      <c r="DL6" s="33">
        <f t="shared" si="12"/>
        <v>37.090000000000003</v>
      </c>
      <c r="DM6" s="33">
        <f t="shared" si="12"/>
        <v>38.07</v>
      </c>
      <c r="DN6" s="33">
        <f t="shared" si="12"/>
        <v>39.06</v>
      </c>
      <c r="DO6" s="33">
        <f t="shared" si="12"/>
        <v>46.66</v>
      </c>
      <c r="DP6" s="33">
        <f t="shared" si="12"/>
        <v>47.46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6.63</v>
      </c>
      <c r="DX6" s="33">
        <f t="shared" si="13"/>
        <v>7.73</v>
      </c>
      <c r="DY6" s="33">
        <f t="shared" si="13"/>
        <v>8.8699999999999992</v>
      </c>
      <c r="DZ6" s="33">
        <f t="shared" si="13"/>
        <v>9.85</v>
      </c>
      <c r="EA6" s="33">
        <f t="shared" si="13"/>
        <v>9.7100000000000009</v>
      </c>
      <c r="EB6" s="32" t="str">
        <f>IF(EB7="","",IF(EB7="-","【-】","【"&amp;SUBSTITUTE(TEXT(EB7,"#,##0.00"),"-","△")&amp;"】"))</f>
        <v>【13.18】</v>
      </c>
      <c r="EC6" s="33">
        <f>IF(EC7="",NA(),EC7)</f>
        <v>0.98</v>
      </c>
      <c r="ED6" s="33">
        <f t="shared" ref="ED6:EL6" si="14">IF(ED7="",NA(),ED7)</f>
        <v>1.07</v>
      </c>
      <c r="EE6" s="33">
        <f t="shared" si="14"/>
        <v>0.97</v>
      </c>
      <c r="EF6" s="33">
        <f t="shared" si="14"/>
        <v>0.28000000000000003</v>
      </c>
      <c r="EG6" s="33">
        <f t="shared" si="14"/>
        <v>0.28000000000000003</v>
      </c>
      <c r="EH6" s="33">
        <f t="shared" si="14"/>
        <v>0.78</v>
      </c>
      <c r="EI6" s="33">
        <f t="shared" si="14"/>
        <v>0.67</v>
      </c>
      <c r="EJ6" s="33">
        <f t="shared" si="14"/>
        <v>0.67</v>
      </c>
      <c r="EK6" s="33">
        <f t="shared" si="14"/>
        <v>0.66</v>
      </c>
      <c r="EL6" s="33">
        <f t="shared" si="14"/>
        <v>0.99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163228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59.91</v>
      </c>
      <c r="O7" s="36">
        <v>87.73</v>
      </c>
      <c r="P7" s="36">
        <v>3132</v>
      </c>
      <c r="Q7" s="36">
        <v>21523</v>
      </c>
      <c r="R7" s="36">
        <v>236.71</v>
      </c>
      <c r="S7" s="36">
        <v>90.93</v>
      </c>
      <c r="T7" s="36">
        <v>18802</v>
      </c>
      <c r="U7" s="36">
        <v>32.47</v>
      </c>
      <c r="V7" s="36">
        <v>579.05999999999995</v>
      </c>
      <c r="W7" s="36">
        <v>119.09</v>
      </c>
      <c r="X7" s="36">
        <v>111.67</v>
      </c>
      <c r="Y7" s="36">
        <v>109.02</v>
      </c>
      <c r="Z7" s="36">
        <v>118.62</v>
      </c>
      <c r="AA7" s="36">
        <v>107.26</v>
      </c>
      <c r="AB7" s="36">
        <v>107.37</v>
      </c>
      <c r="AC7" s="36">
        <v>107.57</v>
      </c>
      <c r="AD7" s="36">
        <v>106.55</v>
      </c>
      <c r="AE7" s="36">
        <v>110.01</v>
      </c>
      <c r="AF7" s="36">
        <v>111.21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8.5</v>
      </c>
      <c r="AN7" s="36">
        <v>9.34</v>
      </c>
      <c r="AO7" s="36">
        <v>9.56</v>
      </c>
      <c r="AP7" s="36">
        <v>2.8</v>
      </c>
      <c r="AQ7" s="36">
        <v>1.93</v>
      </c>
      <c r="AR7" s="36">
        <v>0.87</v>
      </c>
      <c r="AS7" s="36">
        <v>2053.42</v>
      </c>
      <c r="AT7" s="36">
        <v>1275.51</v>
      </c>
      <c r="AU7" s="36">
        <v>1547.92</v>
      </c>
      <c r="AV7" s="36">
        <v>400.12</v>
      </c>
      <c r="AW7" s="36">
        <v>499.41</v>
      </c>
      <c r="AX7" s="36">
        <v>995.5</v>
      </c>
      <c r="AY7" s="36">
        <v>915.5</v>
      </c>
      <c r="AZ7" s="36">
        <v>963.24</v>
      </c>
      <c r="BA7" s="36">
        <v>381.53</v>
      </c>
      <c r="BB7" s="36">
        <v>391.54</v>
      </c>
      <c r="BC7" s="36">
        <v>262.74</v>
      </c>
      <c r="BD7" s="36">
        <v>432.6</v>
      </c>
      <c r="BE7" s="36">
        <v>429.21</v>
      </c>
      <c r="BF7" s="36">
        <v>445.7</v>
      </c>
      <c r="BG7" s="36">
        <v>508.98</v>
      </c>
      <c r="BH7" s="36">
        <v>547.11</v>
      </c>
      <c r="BI7" s="36">
        <v>414.59</v>
      </c>
      <c r="BJ7" s="36">
        <v>404.78</v>
      </c>
      <c r="BK7" s="36">
        <v>400.38</v>
      </c>
      <c r="BL7" s="36">
        <v>393.27</v>
      </c>
      <c r="BM7" s="36">
        <v>386.97</v>
      </c>
      <c r="BN7" s="36">
        <v>276.38</v>
      </c>
      <c r="BO7" s="36">
        <v>118.77</v>
      </c>
      <c r="BP7" s="36">
        <v>111.21</v>
      </c>
      <c r="BQ7" s="36">
        <v>107.35</v>
      </c>
      <c r="BR7" s="36">
        <v>122.62</v>
      </c>
      <c r="BS7" s="36">
        <v>104.68</v>
      </c>
      <c r="BT7" s="36">
        <v>97.71</v>
      </c>
      <c r="BU7" s="36">
        <v>98.07</v>
      </c>
      <c r="BV7" s="36">
        <v>96.56</v>
      </c>
      <c r="BW7" s="36">
        <v>100.47</v>
      </c>
      <c r="BX7" s="36">
        <v>101.72</v>
      </c>
      <c r="BY7" s="36">
        <v>104.99</v>
      </c>
      <c r="BZ7" s="36">
        <v>130.6</v>
      </c>
      <c r="CA7" s="36">
        <v>142.33000000000001</v>
      </c>
      <c r="CB7" s="36">
        <v>148.16999999999999</v>
      </c>
      <c r="CC7" s="36">
        <v>128.69999999999999</v>
      </c>
      <c r="CD7" s="36">
        <v>151.81</v>
      </c>
      <c r="CE7" s="36">
        <v>173.56</v>
      </c>
      <c r="CF7" s="36">
        <v>172.26</v>
      </c>
      <c r="CG7" s="36">
        <v>177.14</v>
      </c>
      <c r="CH7" s="36">
        <v>169.82</v>
      </c>
      <c r="CI7" s="36">
        <v>168.2</v>
      </c>
      <c r="CJ7" s="36">
        <v>163.72</v>
      </c>
      <c r="CK7" s="36">
        <v>84.14</v>
      </c>
      <c r="CL7" s="36">
        <v>85.29</v>
      </c>
      <c r="CM7" s="36">
        <v>80.48</v>
      </c>
      <c r="CN7" s="36">
        <v>71.13</v>
      </c>
      <c r="CO7" s="36">
        <v>70.66</v>
      </c>
      <c r="CP7" s="36">
        <v>55.84</v>
      </c>
      <c r="CQ7" s="36">
        <v>55.68</v>
      </c>
      <c r="CR7" s="36">
        <v>55.64</v>
      </c>
      <c r="CS7" s="36">
        <v>55.13</v>
      </c>
      <c r="CT7" s="36">
        <v>54.77</v>
      </c>
      <c r="CU7" s="36">
        <v>59.76</v>
      </c>
      <c r="CV7" s="36">
        <v>79.650000000000006</v>
      </c>
      <c r="CW7" s="36">
        <v>78.41</v>
      </c>
      <c r="CX7" s="36">
        <v>80.61</v>
      </c>
      <c r="CY7" s="36">
        <v>83.29</v>
      </c>
      <c r="CZ7" s="36">
        <v>83.02</v>
      </c>
      <c r="DA7" s="36">
        <v>83.11</v>
      </c>
      <c r="DB7" s="36">
        <v>83.18</v>
      </c>
      <c r="DC7" s="36">
        <v>83.09</v>
      </c>
      <c r="DD7" s="36">
        <v>83</v>
      </c>
      <c r="DE7" s="36">
        <v>82.89</v>
      </c>
      <c r="DF7" s="36">
        <v>89.95</v>
      </c>
      <c r="DG7" s="36">
        <v>40.21</v>
      </c>
      <c r="DH7" s="36">
        <v>40.29</v>
      </c>
      <c r="DI7" s="36">
        <v>40.83</v>
      </c>
      <c r="DJ7" s="36">
        <v>0</v>
      </c>
      <c r="DK7" s="36">
        <v>0</v>
      </c>
      <c r="DL7" s="36">
        <v>37.090000000000003</v>
      </c>
      <c r="DM7" s="36">
        <v>38.07</v>
      </c>
      <c r="DN7" s="36">
        <v>39.06</v>
      </c>
      <c r="DO7" s="36">
        <v>46.66</v>
      </c>
      <c r="DP7" s="36">
        <v>47.46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6.63</v>
      </c>
      <c r="DX7" s="36">
        <v>7.73</v>
      </c>
      <c r="DY7" s="36">
        <v>8.8699999999999992</v>
      </c>
      <c r="DZ7" s="36">
        <v>9.85</v>
      </c>
      <c r="EA7" s="36">
        <v>9.7100000000000009</v>
      </c>
      <c r="EB7" s="36">
        <v>13.18</v>
      </c>
      <c r="EC7" s="36">
        <v>0.98</v>
      </c>
      <c r="ED7" s="36">
        <v>1.07</v>
      </c>
      <c r="EE7" s="36">
        <v>0.97</v>
      </c>
      <c r="EF7" s="36">
        <v>0.28000000000000003</v>
      </c>
      <c r="EG7" s="36">
        <v>0.28000000000000003</v>
      </c>
      <c r="EH7" s="36">
        <v>0.78</v>
      </c>
      <c r="EI7" s="36">
        <v>0.67</v>
      </c>
      <c r="EJ7" s="36">
        <v>0.67</v>
      </c>
      <c r="EK7" s="36">
        <v>0.66</v>
      </c>
      <c r="EL7" s="36">
        <v>0.99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2017-02-09T06:23:02Z</cp:lastPrinted>
  <dcterms:created xsi:type="dcterms:W3CDTF">2017-02-01T08:40:06Z</dcterms:created>
  <dcterms:modified xsi:type="dcterms:W3CDTF">2017-02-09T06:27:08Z</dcterms:modified>
  <cp:category/>
</cp:coreProperties>
</file>