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8" i="4"/>
  <c r="B6" i="4"/>
  <c r="HM78" i="4" l="1"/>
  <c r="FL54" i="4"/>
  <c r="FL32" i="4"/>
  <c r="CS78" i="4"/>
  <c r="BX32" i="4"/>
  <c r="MN32" i="4"/>
  <c r="MH78" i="4"/>
  <c r="IZ54" i="4"/>
  <c r="IZ32" i="4"/>
  <c r="BX54" i="4"/>
  <c r="MN54" i="4"/>
  <c r="C11" i="5"/>
  <c r="D11" i="5"/>
  <c r="E11" i="5"/>
  <c r="B11" i="5"/>
  <c r="AN78" i="4" l="1"/>
  <c r="AE54" i="4"/>
  <c r="AE32" i="4"/>
  <c r="KU32" i="4"/>
  <c r="HG54" i="4"/>
  <c r="HG32" i="4"/>
  <c r="FH78" i="4"/>
  <c r="DS54" i="4"/>
  <c r="DS32" i="4"/>
  <c r="KU54" i="4"/>
  <c r="KC78" i="4"/>
  <c r="EO78" i="4"/>
  <c r="DD54" i="4"/>
  <c r="DD32" i="4"/>
  <c r="P54" i="4"/>
  <c r="KF54" i="4"/>
  <c r="KF32" i="4"/>
  <c r="JJ78" i="4"/>
  <c r="GR54" i="4"/>
  <c r="GR32" i="4"/>
  <c r="U78" i="4"/>
  <c r="P32" i="4"/>
  <c r="LO78" i="4"/>
  <c r="IK54" i="4"/>
  <c r="IK32" i="4"/>
  <c r="EW54" i="4"/>
  <c r="BI32" i="4"/>
  <c r="EW32" i="4"/>
  <c r="BZ78" i="4"/>
  <c r="BI54" i="4"/>
  <c r="LY54" i="4"/>
  <c r="LY32" i="4"/>
  <c r="GT78" i="4"/>
  <c r="LJ54" i="4"/>
  <c r="LJ32" i="4"/>
  <c r="KV78" i="4"/>
  <c r="HV54" i="4"/>
  <c r="GA78" i="4"/>
  <c r="BG78" i="4"/>
  <c r="AT54" i="4"/>
  <c r="AT32" i="4"/>
  <c r="HV32" i="4"/>
  <c r="EH54" i="4"/>
  <c r="EH32" i="4"/>
</calcChain>
</file>

<file path=xl/sharedStrings.xml><?xml version="1.0" encoding="utf-8"?>
<sst xmlns="http://schemas.openxmlformats.org/spreadsheetml/2006/main" count="286" uniqueCount="148">
  <si>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</si>
  <si>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</si>
  <si>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</si>
  <si>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</si>
  <si>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</si>
  <si>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</si>
  <si>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</si>
  <si>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</si>
  <si>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</si>
  <si>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</si>
  <si>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</si>
  <si>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</si>
  <si>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</si>
  <si>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</si>
  <si>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</si>
  <si>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</si>
  <si>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</si>
  <si>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</si>
  <si>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</si>
  <si>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</si>
  <si>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</si>
  <si>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</si>
  <si>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</si>
  <si>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</si>
  <si>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</si>
  <si>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</si>
  <si>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</si>
  <si>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</si>
  <si>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</si>
  <si>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</si>
  <si>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</si>
  <si>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</si>
  <si>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</si>
  <si>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</si>
  <si>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</si>
  <si>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</si>
  <si>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</si>
  <si>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</si>
  <si>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</si>
  <si>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</si>
  <si>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</si>
  <si>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</si>
  <si>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</si>
  <si>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</si>
  <si>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</si>
  <si>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</si>
  <si>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</si>
  <si>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</si>
  <si>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</si>
  <si>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</si>
  <si>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</si>
  <si>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</si>
  <si>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</si>
  <si>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</si>
  <si>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</si>
  <si>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</si>
  <si>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</si>
  <si>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</si>
  <si>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</si>
  <si>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</si>
  <si>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</si>
  <si>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</si>
  <si>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</si>
  <si>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</si>
  <si>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</si>
  <si>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</si>
  <si>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</si>
  <si>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</si>
  <si>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</si>
  <si>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</si>
  <si>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</si>
  <si>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</si>
  <si>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</si>
  <si>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</si>
  <si>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</si>
  <si>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</si>
  <si>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</si>
  <si>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</si>
  <si>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</si>
  <si>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</si>
  <si>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</si>
  <si>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</si>
  <si>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</si>
  <si>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</si>
  <si>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</si>
  <si>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</si>
  <si>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</si>
  <si>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</si>
  <si>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</si>
  <si>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</si>
  <si>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</si>
  <si>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</si>
  <si>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</si>
  <si>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</si>
  <si>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</si>
  <si>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</si>
  <si>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</si>
  <si>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</si>
  <si>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</si>
  <si>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</si>
  <si>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</si>
  <si>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</si>
  <si>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</si>
  <si>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</si>
  <si>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</si>
  <si>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</si>
  <si>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</si>
  <si>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</si>
  <si>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</si>
  <si>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</si>
  <si>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</si>
  <si>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</si>
  <si>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</si>
  <si>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</si>
  <si>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</si>
  <si>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</si>
  <si>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</si>
  <si>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</si>
  <si>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</si>
  <si>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</si>
  <si>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</si>
  <si>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</si>
  <si>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</si>
  <si>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富山県</t>
  </si>
  <si>
    <t>富山市</t>
  </si>
  <si>
    <t>富山市民病院</t>
  </si>
  <si>
    <t>条例全部</t>
  </si>
  <si>
    <t>病院事業</t>
  </si>
  <si>
    <t>一般病院</t>
  </si>
  <si>
    <t>500床以上</t>
  </si>
  <si>
    <t>直営</t>
  </si>
  <si>
    <t>対象</t>
  </si>
  <si>
    <t>ド 透 I 訓 ガ</t>
  </si>
  <si>
    <t>救 臨 が 感 災 地 輪</t>
  </si>
  <si>
    <t>非該当</t>
  </si>
  <si>
    <t>７：１</t>
  </si>
  <si>
    <t>-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</si>
  <si>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</si>
  <si>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</si>
  <si>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</si>
  <si>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</si>
  <si>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</si>
  <si>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</si>
  <si>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自治体職員　その他</t>
    <rPh sb="0" eb="3">
      <t>ジチタイ</t>
    </rPh>
    <rPh sb="3" eb="5">
      <t>ショクイン</t>
    </rPh>
    <rPh sb="8" eb="9">
      <t>タ</t>
    </rPh>
    <phoneticPr fontId="5"/>
  </si>
  <si>
    <t xml:space="preserve">減価償却率が類似病院平均値と比べて高く、老朽化が進んでいると言える。
実際に、建設から３３年が経過し、施設・設備等の老朽化が著しくなっていることから、医療の質の向上や老朽化への対応を目的として、これまで病棟改修や外来改修等を行ってきた。
今後も、病院機能を維持・向上させるための改修工事や設備機器の更新等について、病院のビジョンや中長期的な経営状況、費用対効果等を考慮しながら検討していく予定である。 </t>
    <rPh sb="0" eb="2">
      <t>ゲンカ</t>
    </rPh>
    <rPh sb="2" eb="4">
      <t>ショウキャク</t>
    </rPh>
    <rPh sb="4" eb="5">
      <t>リツ</t>
    </rPh>
    <rPh sb="6" eb="8">
      <t>ルイジ</t>
    </rPh>
    <rPh sb="8" eb="10">
      <t>ビョウイン</t>
    </rPh>
    <rPh sb="10" eb="12">
      <t>ヘイキン</t>
    </rPh>
    <rPh sb="12" eb="13">
      <t>チ</t>
    </rPh>
    <rPh sb="14" eb="15">
      <t>クラ</t>
    </rPh>
    <rPh sb="17" eb="18">
      <t>タカ</t>
    </rPh>
    <rPh sb="20" eb="23">
      <t>ロウキュウカ</t>
    </rPh>
    <rPh sb="24" eb="25">
      <t>スス</t>
    </rPh>
    <rPh sb="30" eb="31">
      <t>イ</t>
    </rPh>
    <phoneticPr fontId="5"/>
  </si>
  <si>
    <t>高度急性期及び急性期医療を担う中核病院として、高度で専門的な医療を提供することに加え、公的病院として、大規模災害時に迅速に傷病者を受け入れる役割も担っている。</t>
    <rPh sb="5" eb="6">
      <t>オヨ</t>
    </rPh>
    <rPh sb="10" eb="12">
      <t>イリョウ</t>
    </rPh>
    <rPh sb="13" eb="14">
      <t>ニナ</t>
    </rPh>
    <rPh sb="15" eb="17">
      <t>チュウカク</t>
    </rPh>
    <rPh sb="17" eb="19">
      <t>ビョウイン</t>
    </rPh>
    <rPh sb="40" eb="41">
      <t>クワ</t>
    </rPh>
    <rPh sb="43" eb="45">
      <t>コウテキ</t>
    </rPh>
    <rPh sb="45" eb="47">
      <t>ビョウイン</t>
    </rPh>
    <rPh sb="51" eb="54">
      <t>ダイキボ</t>
    </rPh>
    <rPh sb="54" eb="56">
      <t>サイガイ</t>
    </rPh>
    <rPh sb="56" eb="57">
      <t>ジ</t>
    </rPh>
    <rPh sb="58" eb="60">
      <t>ジンソク</t>
    </rPh>
    <rPh sb="61" eb="64">
      <t>ショウビョウシャ</t>
    </rPh>
    <rPh sb="65" eb="66">
      <t>ウ</t>
    </rPh>
    <rPh sb="67" eb="68">
      <t>イ</t>
    </rPh>
    <rPh sb="70" eb="72">
      <t>ヤクワリ</t>
    </rPh>
    <rPh sb="73" eb="74">
      <t>ニナ</t>
    </rPh>
    <phoneticPr fontId="5"/>
  </si>
  <si>
    <t>Ｈ２８年度においては８９百万円の赤字となり、Ｈ２３年度の地方公営企業法全部適用以来、初めての経常損失を計上した。今後は、いかに新規患者を受け入れて入院患者数を増やし、増収・経営安定につなげるかが課題である。
また、当院では平成２９年度末に第４期経営改善計画を策定しており、この計画に定めた施策を着実に遂行することで、適正な利益を確保していくとともに、富山医療圏における急性期病院として、医療体制のさらなる強化を図り、質の高い医療の提供に努めていく。</t>
    <rPh sb="3" eb="5">
      <t>ネンド</t>
    </rPh>
    <rPh sb="12" eb="15">
      <t>ヒャクマンエン</t>
    </rPh>
    <rPh sb="16" eb="18">
      <t>アカジ</t>
    </rPh>
    <rPh sb="25" eb="27">
      <t>ネンド</t>
    </rPh>
    <rPh sb="28" eb="30">
      <t>チホウ</t>
    </rPh>
    <rPh sb="30" eb="32">
      <t>コウエイ</t>
    </rPh>
    <rPh sb="32" eb="34">
      <t>キギョウ</t>
    </rPh>
    <rPh sb="34" eb="35">
      <t>ホウ</t>
    </rPh>
    <rPh sb="35" eb="37">
      <t>ゼンブ</t>
    </rPh>
    <rPh sb="37" eb="39">
      <t>テキヨウ</t>
    </rPh>
    <rPh sb="39" eb="41">
      <t>イライ</t>
    </rPh>
    <rPh sb="42" eb="43">
      <t>ハジ</t>
    </rPh>
    <rPh sb="46" eb="48">
      <t>ケイジョウ</t>
    </rPh>
    <rPh sb="48" eb="50">
      <t>ソンシツ</t>
    </rPh>
    <rPh sb="51" eb="53">
      <t>ケイジョウ</t>
    </rPh>
    <rPh sb="56" eb="58">
      <t>コンゴ</t>
    </rPh>
    <rPh sb="63" eb="65">
      <t>シンキ</t>
    </rPh>
    <rPh sb="65" eb="67">
      <t>カンジャ</t>
    </rPh>
    <rPh sb="68" eb="69">
      <t>ウ</t>
    </rPh>
    <rPh sb="70" eb="71">
      <t>イ</t>
    </rPh>
    <rPh sb="73" eb="75">
      <t>ニュウイン</t>
    </rPh>
    <rPh sb="75" eb="78">
      <t>カンジャスウ</t>
    </rPh>
    <rPh sb="79" eb="80">
      <t>フ</t>
    </rPh>
    <rPh sb="83" eb="85">
      <t>ゾウシュウ</t>
    </rPh>
    <rPh sb="86" eb="88">
      <t>ケイエイ</t>
    </rPh>
    <rPh sb="88" eb="90">
      <t>アンテイ</t>
    </rPh>
    <rPh sb="97" eb="99">
      <t>カダイ</t>
    </rPh>
    <rPh sb="107" eb="109">
      <t>トウイン</t>
    </rPh>
    <rPh sb="111" eb="113">
      <t>ヘイセイ</t>
    </rPh>
    <rPh sb="115" eb="118">
      <t>ネンドマツ</t>
    </rPh>
    <rPh sb="119" eb="120">
      <t>ダイ</t>
    </rPh>
    <rPh sb="121" eb="122">
      <t>キ</t>
    </rPh>
    <rPh sb="122" eb="124">
      <t>ケイエイ</t>
    </rPh>
    <rPh sb="124" eb="126">
      <t>カイゼン</t>
    </rPh>
    <rPh sb="126" eb="128">
      <t>ケイカク</t>
    </rPh>
    <rPh sb="129" eb="131">
      <t>サクテイ</t>
    </rPh>
    <phoneticPr fontId="5"/>
  </si>
  <si>
    <t>経営の健全性については、経常収支比率、医業収支比率、累積欠損金比率については、類似病院平均値に近い数値であるが、病床利用率については低い値となっている。今後、救急・紹介患者を円滑に受け入れるなど、入院患者数を増やすための取組みを行っていく。
効率性については、後発医薬品の採用拡大に取り組んだことなどから、材料費対医業収益比率は低く抑えられているものの、入院・外来の患者１人１日当たりの収益が類似病院平均値と比して低く、また、職員給与費対医業収益比率も６０％を超えていることから、収益増加に向けた取組みが必要となる。</t>
    <rPh sb="0" eb="2">
      <t>ケイエイ</t>
    </rPh>
    <rPh sb="3" eb="6">
      <t>ケンゼンセイ</t>
    </rPh>
    <rPh sb="12" eb="14">
      <t>ケイジョウ</t>
    </rPh>
    <rPh sb="14" eb="16">
      <t>シュウシ</t>
    </rPh>
    <rPh sb="16" eb="18">
      <t>ヒリツ</t>
    </rPh>
    <rPh sb="19" eb="21">
      <t>イギョウ</t>
    </rPh>
    <rPh sb="21" eb="23">
      <t>シュウシ</t>
    </rPh>
    <rPh sb="23" eb="25">
      <t>ヒリツ</t>
    </rPh>
    <rPh sb="26" eb="28">
      <t>ルイセキ</t>
    </rPh>
    <rPh sb="28" eb="31">
      <t>ケッソンキン</t>
    </rPh>
    <rPh sb="31" eb="33">
      <t>ヒリツ</t>
    </rPh>
    <rPh sb="39" eb="41">
      <t>ルイジ</t>
    </rPh>
    <rPh sb="41" eb="43">
      <t>ビョウイン</t>
    </rPh>
    <rPh sb="43" eb="45">
      <t>ヘイキン</t>
    </rPh>
    <rPh sb="45" eb="46">
      <t>チ</t>
    </rPh>
    <rPh sb="47" eb="48">
      <t>チカ</t>
    </rPh>
    <rPh sb="56" eb="58">
      <t>ビョウショウ</t>
    </rPh>
    <rPh sb="58" eb="61">
      <t>リヨウリツ</t>
    </rPh>
    <rPh sb="66" eb="67">
      <t>ヒク</t>
    </rPh>
    <rPh sb="68" eb="69">
      <t>アタイ</t>
    </rPh>
    <rPh sb="76" eb="78">
      <t>コンゴ</t>
    </rPh>
    <rPh sb="98" eb="100">
      <t>ニュウイン</t>
    </rPh>
    <rPh sb="100" eb="102">
      <t>カンジャ</t>
    </rPh>
    <rPh sb="102" eb="103">
      <t>カズ</t>
    </rPh>
    <rPh sb="114" eb="115">
      <t>オコナ</t>
    </rPh>
    <rPh sb="121" eb="124">
      <t>コウリツセイ</t>
    </rPh>
    <rPh sb="153" eb="156">
      <t>ザイリョウヒ</t>
    </rPh>
    <rPh sb="156" eb="157">
      <t>タイ</t>
    </rPh>
    <rPh sb="157" eb="159">
      <t>イギョウ</t>
    </rPh>
    <rPh sb="159" eb="161">
      <t>シュウエキ</t>
    </rPh>
    <rPh sb="161" eb="163">
      <t>ヒリツ</t>
    </rPh>
    <rPh sb="164" eb="165">
      <t>ヒク</t>
    </rPh>
    <rPh sb="166" eb="167">
      <t>オサ</t>
    </rPh>
    <rPh sb="177" eb="179">
      <t>ニュウイン</t>
    </rPh>
    <rPh sb="180" eb="182">
      <t>ガイライ</t>
    </rPh>
    <rPh sb="183" eb="185">
      <t>カンジャ</t>
    </rPh>
    <rPh sb="186" eb="187">
      <t>ニン</t>
    </rPh>
    <rPh sb="188" eb="189">
      <t>ニチ</t>
    </rPh>
    <rPh sb="189" eb="190">
      <t>ア</t>
    </rPh>
    <rPh sb="193" eb="195">
      <t>シュウエキ</t>
    </rPh>
    <rPh sb="196" eb="198">
      <t>ルイジ</t>
    </rPh>
    <rPh sb="198" eb="200">
      <t>ビョウイン</t>
    </rPh>
    <rPh sb="200" eb="202">
      <t>ヘイキン</t>
    </rPh>
    <rPh sb="202" eb="203">
      <t>チ</t>
    </rPh>
    <rPh sb="204" eb="205">
      <t>ヒ</t>
    </rPh>
    <rPh sb="207" eb="208">
      <t>ヒク</t>
    </rPh>
    <rPh sb="213" eb="215">
      <t>ショクイン</t>
    </rPh>
    <rPh sb="215" eb="217">
      <t>キュウヨ</t>
    </rPh>
    <rPh sb="217" eb="218">
      <t>ヒ</t>
    </rPh>
    <rPh sb="218" eb="219">
      <t>タイ</t>
    </rPh>
    <rPh sb="219" eb="221">
      <t>イギョウ</t>
    </rPh>
    <rPh sb="221" eb="223">
      <t>シュウエキ</t>
    </rPh>
    <rPh sb="223" eb="225">
      <t>ヒリツ</t>
    </rPh>
    <rPh sb="230" eb="231">
      <t>コ</t>
    </rPh>
    <rPh sb="240" eb="242">
      <t>シュウエキ</t>
    </rPh>
    <rPh sb="242" eb="244">
      <t>ゾウカ</t>
    </rPh>
    <rPh sb="245" eb="246">
      <t>ム</t>
    </rPh>
    <rPh sb="252" eb="25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</si>
</sst>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74.099999999999994</c:v>
                </c:pt>
                <c:pt idx="1">
                  <c:v>73.8</c:v>
                </c:pt>
                <c:pt idx="2">
                  <c:v>71.8</c:v>
                </c:pt>
                <c:pt idx="3">
                  <c:v>72</c:v>
                </c:pt>
                <c:pt idx="4">
                  <c:v>67.900000000000006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8176"/>
        <c:axId val="4491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8176"/>
        <c:axId val="44916736"/>
      </c:lineChart>
      <c:dateAx>
        <c:axId val="4489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16736"/>
        <c:crosses val="autoZero"/>
        <c:auto val="1"/>
        <c:lblOffset val="100"/>
        <c:baseTimeUnit val="years"/>
      </c:dateAx>
      <c:valAx>
        <c:axId val="4491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98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10333</c:v>
                </c:pt>
                <c:pt idx="1">
                  <c:v>10763</c:v>
                </c:pt>
                <c:pt idx="2">
                  <c:v>11190</c:v>
                </c:pt>
                <c:pt idx="3">
                  <c:v>10933</c:v>
                </c:pt>
                <c:pt idx="4">
                  <c:v>10321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24768"/>
        <c:axId val="6343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4768"/>
        <c:axId val="63435136"/>
      </c:lineChart>
      <c:dateAx>
        <c:axId val="6342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435136"/>
        <c:crosses val="autoZero"/>
        <c:auto val="1"/>
        <c:lblOffset val="100"/>
        <c:baseTimeUnit val="years"/>
      </c:dateAx>
      <c:valAx>
        <c:axId val="6343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3424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46138</c:v>
                </c:pt>
                <c:pt idx="1">
                  <c:v>46806</c:v>
                </c:pt>
                <c:pt idx="2">
                  <c:v>48129</c:v>
                </c:pt>
                <c:pt idx="3">
                  <c:v>48904</c:v>
                </c:pt>
                <c:pt idx="4">
                  <c:v>53496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65344"/>
        <c:axId val="6347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65344"/>
        <c:axId val="63471616"/>
      </c:lineChart>
      <c:dateAx>
        <c:axId val="6346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471616"/>
        <c:crosses val="autoZero"/>
        <c:auto val="1"/>
        <c:lblOffset val="100"/>
        <c:baseTimeUnit val="years"/>
      </c:dateAx>
      <c:valAx>
        <c:axId val="6347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3465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88.9</c:v>
                </c:pt>
                <c:pt idx="2">
                  <c:v>40.1</c:v>
                </c:pt>
                <c:pt idx="3">
                  <c:v>36.9</c:v>
                </c:pt>
                <c:pt idx="4">
                  <c:v>37.799999999999997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07296"/>
        <c:axId val="6320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7296"/>
        <c:axId val="63209472"/>
      </c:lineChart>
      <c:dateAx>
        <c:axId val="6320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209472"/>
        <c:crosses val="autoZero"/>
        <c:auto val="1"/>
        <c:lblOffset val="100"/>
        <c:baseTimeUnit val="years"/>
      </c:dateAx>
      <c:valAx>
        <c:axId val="6320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3207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96.1</c:v>
                </c:pt>
                <c:pt idx="1">
                  <c:v>99.6</c:v>
                </c:pt>
                <c:pt idx="2">
                  <c:v>94.9</c:v>
                </c:pt>
                <c:pt idx="3">
                  <c:v>97</c:v>
                </c:pt>
                <c:pt idx="4">
                  <c:v>93.8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35584"/>
        <c:axId val="6323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35584"/>
        <c:axId val="63237504"/>
      </c:lineChart>
      <c:dateAx>
        <c:axId val="6323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237504"/>
        <c:crosses val="autoZero"/>
        <c:auto val="1"/>
        <c:lblOffset val="100"/>
        <c:baseTimeUnit val="years"/>
      </c:dateAx>
      <c:valAx>
        <c:axId val="6323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3235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</c:v>
                </c:pt>
                <c:pt idx="1">
                  <c:v>106.1</c:v>
                </c:pt>
                <c:pt idx="2">
                  <c:v>100.4</c:v>
                </c:pt>
                <c:pt idx="3">
                  <c:v>102.4</c:v>
                </c:pt>
                <c:pt idx="4">
                  <c:v>99.3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84352"/>
        <c:axId val="6328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4352"/>
        <c:axId val="63286272"/>
      </c:lineChart>
      <c:dateAx>
        <c:axId val="6328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286272"/>
        <c:crosses val="autoZero"/>
        <c:auto val="1"/>
        <c:lblOffset val="100"/>
        <c:baseTimeUnit val="years"/>
      </c:dateAx>
      <c:valAx>
        <c:axId val="6328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63284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63.1</c:v>
                </c:pt>
                <c:pt idx="2">
                  <c:v>65.599999999999994</c:v>
                </c:pt>
                <c:pt idx="3">
                  <c:v>64.599999999999994</c:v>
                </c:pt>
                <c:pt idx="4">
                  <c:v>66.8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6032"/>
        <c:axId val="9223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36032"/>
        <c:axId val="92238208"/>
      </c:lineChart>
      <c:dateAx>
        <c:axId val="9223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38208"/>
        <c:crosses val="autoZero"/>
        <c:auto val="1"/>
        <c:lblOffset val="100"/>
        <c:baseTimeUnit val="years"/>
      </c:dateAx>
      <c:valAx>
        <c:axId val="9223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236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71.5</c:v>
                </c:pt>
                <c:pt idx="2">
                  <c:v>72.3</c:v>
                </c:pt>
                <c:pt idx="3">
                  <c:v>69.3</c:v>
                </c:pt>
                <c:pt idx="4">
                  <c:v>72.900000000000006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81088"/>
        <c:axId val="9228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81088"/>
        <c:axId val="92287360"/>
      </c:lineChart>
      <c:dateAx>
        <c:axId val="9228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87360"/>
        <c:crosses val="autoZero"/>
        <c:auto val="1"/>
        <c:lblOffset val="100"/>
        <c:baseTimeUnit val="years"/>
      </c:dateAx>
      <c:valAx>
        <c:axId val="9228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281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35584032</c:v>
                </c:pt>
                <c:pt idx="1">
                  <c:v>35988207</c:v>
                </c:pt>
                <c:pt idx="2">
                  <c:v>35825010</c:v>
                </c:pt>
                <c:pt idx="3">
                  <c:v>36546182</c:v>
                </c:pt>
                <c:pt idx="4">
                  <c:v>36854872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33952"/>
        <c:axId val="9233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33952"/>
        <c:axId val="92336128"/>
      </c:lineChart>
      <c:dateAx>
        <c:axId val="9233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36128"/>
        <c:crosses val="autoZero"/>
        <c:auto val="1"/>
        <c:lblOffset val="100"/>
        <c:baseTimeUnit val="years"/>
      </c:dateAx>
      <c:valAx>
        <c:axId val="9233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2333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21</c:v>
                </c:pt>
                <c:pt idx="1">
                  <c:v>22.1</c:v>
                </c:pt>
                <c:pt idx="2">
                  <c:v>22.2</c:v>
                </c:pt>
                <c:pt idx="3">
                  <c:v>22.3</c:v>
                </c:pt>
                <c:pt idx="4">
                  <c:v>22.9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50272"/>
        <c:axId val="6335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50272"/>
        <c:axId val="63352192"/>
      </c:lineChart>
      <c:dateAx>
        <c:axId val="6335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352192"/>
        <c:crosses val="autoZero"/>
        <c:auto val="1"/>
        <c:lblOffset val="100"/>
        <c:baseTimeUnit val="years"/>
      </c:dateAx>
      <c:valAx>
        <c:axId val="6335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3350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60.9</c:v>
                </c:pt>
                <c:pt idx="1">
                  <c:v>55.4</c:v>
                </c:pt>
                <c:pt idx="2">
                  <c:v>59.7</c:v>
                </c:pt>
                <c:pt idx="3">
                  <c:v>57.4</c:v>
                </c:pt>
                <c:pt idx="4">
                  <c:v>60.2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68192"/>
        <c:axId val="6337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68192"/>
        <c:axId val="63370368"/>
      </c:lineChart>
      <c:dateAx>
        <c:axId val="6336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370368"/>
        <c:crosses val="autoZero"/>
        <c:auto val="1"/>
        <c:lblOffset val="100"/>
        <c:baseTimeUnit val="years"/>
      </c:dateAx>
      <c:valAx>
        <c:axId val="6337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3368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F1" zoomScaleNormal="100" zoomScaleSheetLayoutView="70" workbookViewId="0">
      <selection activeCell="JR36" sqref="JR36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富山県富山市　富山市民病院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143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539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50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595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418304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41606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503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503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145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147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102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106.1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100.4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102.4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99.3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96.1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99.6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94.9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97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93.8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>
        <f>データ!BD7</f>
        <v>96.9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>
        <f>データ!BE7</f>
        <v>88.9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40.1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>
        <f>データ!BG7</f>
        <v>36.9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37.799999999999997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74.099999999999994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73.8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71.8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72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67.900000000000006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103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101.7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101.1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100.3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99.8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97.2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96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94.6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94.4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93.6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45.6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41.7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37.700000000000003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36.799999999999997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33.9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81.2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80.3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80.7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80.7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79.5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144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7">
        <f>データ!BZ7</f>
        <v>46138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>
        <f>データ!CA7</f>
        <v>46806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48129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48904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53496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7">
        <f>データ!CK7</f>
        <v>10333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>
        <f>データ!CL7</f>
        <v>10763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11190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10933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10321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60.9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55.4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59.7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57.4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60.2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21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22.1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22.2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22.3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22.9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7">
        <f>データ!CE7</f>
        <v>56653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>
        <f>データ!CF7</f>
        <v>59159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60787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62913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64765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7">
        <f>データ!CP7</f>
        <v>14082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>
        <f>データ!CQ7</f>
        <v>14865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15610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16993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17680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48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47.8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48.7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48.5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49.2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25.6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26.2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26.3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27.5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27.4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146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62.2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63.1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65.599999999999994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64.599999999999994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66.8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72.2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71.5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72.3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69.3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72.900000000000006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35584032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35988207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35825010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36546182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36854872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46.4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45.9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50.7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51.3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51.2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59.7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56.6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62.6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64.099999999999994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64.3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48095074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50135188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50543381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51238617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51669762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162019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富山県富山市　富山市民病院</v>
      </c>
      <c r="I6" s="140"/>
      <c r="J6" s="141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直営</v>
      </c>
      <c r="Q6" s="64">
        <f t="shared" ref="Q6:AG6" si="3">Q8</f>
        <v>34</v>
      </c>
      <c r="R6" s="63" t="str">
        <f t="shared" si="3"/>
        <v>対象</v>
      </c>
      <c r="S6" s="63" t="str">
        <f t="shared" si="3"/>
        <v>ド 透 I 訓 ガ</v>
      </c>
      <c r="T6" s="63" t="str">
        <f t="shared" si="3"/>
        <v>救 臨 が 感 災 地 輪</v>
      </c>
      <c r="U6" s="64">
        <f>U8</f>
        <v>418304</v>
      </c>
      <c r="V6" s="64">
        <f>V8</f>
        <v>41606</v>
      </c>
      <c r="W6" s="63" t="str">
        <f>W8</f>
        <v>非該当</v>
      </c>
      <c r="X6" s="63" t="str">
        <f t="shared" si="3"/>
        <v>７：１</v>
      </c>
      <c r="Y6" s="64">
        <f t="shared" si="3"/>
        <v>539</v>
      </c>
      <c r="Z6" s="64" t="str">
        <f t="shared" si="3"/>
        <v>-</v>
      </c>
      <c r="AA6" s="64" t="str">
        <f t="shared" si="3"/>
        <v>-</v>
      </c>
      <c r="AB6" s="64">
        <f t="shared" si="3"/>
        <v>50</v>
      </c>
      <c r="AC6" s="64">
        <f t="shared" si="3"/>
        <v>6</v>
      </c>
      <c r="AD6" s="64">
        <f t="shared" si="3"/>
        <v>595</v>
      </c>
      <c r="AE6" s="64">
        <f t="shared" si="3"/>
        <v>503</v>
      </c>
      <c r="AF6" s="64" t="str">
        <f t="shared" si="3"/>
        <v>-</v>
      </c>
      <c r="AG6" s="64">
        <f t="shared" si="3"/>
        <v>503</v>
      </c>
      <c r="AH6" s="65">
        <f>IF(AH8="-",NA(),AH8)</f>
        <v>102</v>
      </c>
      <c r="AI6" s="65">
        <f t="shared" ref="AI6:AQ6" si="4">IF(AI8="-",NA(),AI8)</f>
        <v>106.1</v>
      </c>
      <c r="AJ6" s="65">
        <f t="shared" si="4"/>
        <v>100.4</v>
      </c>
      <c r="AK6" s="65">
        <f t="shared" si="4"/>
        <v>102.4</v>
      </c>
      <c r="AL6" s="65">
        <f t="shared" si="4"/>
        <v>99.3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96.1</v>
      </c>
      <c r="AT6" s="65">
        <f t="shared" ref="AT6:BB6" si="5">IF(AT8="-",NA(),AT8)</f>
        <v>99.6</v>
      </c>
      <c r="AU6" s="65">
        <f t="shared" si="5"/>
        <v>94.9</v>
      </c>
      <c r="AV6" s="65">
        <f t="shared" si="5"/>
        <v>97</v>
      </c>
      <c r="AW6" s="65">
        <f t="shared" si="5"/>
        <v>93.8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>
        <f>IF(BD8="-",NA(),BD8)</f>
        <v>96.9</v>
      </c>
      <c r="BE6" s="65">
        <f t="shared" ref="BE6:BM6" si="6">IF(BE8="-",NA(),BE8)</f>
        <v>88.9</v>
      </c>
      <c r="BF6" s="65">
        <f t="shared" si="6"/>
        <v>40.1</v>
      </c>
      <c r="BG6" s="65">
        <f t="shared" si="6"/>
        <v>36.9</v>
      </c>
      <c r="BH6" s="65">
        <f t="shared" si="6"/>
        <v>37.799999999999997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74.099999999999994</v>
      </c>
      <c r="BP6" s="65">
        <f t="shared" ref="BP6:BX6" si="7">IF(BP8="-",NA(),BP8)</f>
        <v>73.8</v>
      </c>
      <c r="BQ6" s="65">
        <f t="shared" si="7"/>
        <v>71.8</v>
      </c>
      <c r="BR6" s="65">
        <f t="shared" si="7"/>
        <v>72</v>
      </c>
      <c r="BS6" s="65">
        <f t="shared" si="7"/>
        <v>67.900000000000006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46138</v>
      </c>
      <c r="CA6" s="66">
        <f t="shared" ref="CA6:CI6" si="8">IF(CA8="-",NA(),CA8)</f>
        <v>46806</v>
      </c>
      <c r="CB6" s="66">
        <f t="shared" si="8"/>
        <v>48129</v>
      </c>
      <c r="CC6" s="66">
        <f t="shared" si="8"/>
        <v>48904</v>
      </c>
      <c r="CD6" s="66">
        <f t="shared" si="8"/>
        <v>53496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10333</v>
      </c>
      <c r="CL6" s="66">
        <f t="shared" ref="CL6:CT6" si="9">IF(CL8="-",NA(),CL8)</f>
        <v>10763</v>
      </c>
      <c r="CM6" s="66">
        <f t="shared" si="9"/>
        <v>11190</v>
      </c>
      <c r="CN6" s="66">
        <f t="shared" si="9"/>
        <v>10933</v>
      </c>
      <c r="CO6" s="66">
        <f t="shared" si="9"/>
        <v>10321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60.9</v>
      </c>
      <c r="CW6" s="65">
        <f t="shared" ref="CW6:DE6" si="10">IF(CW8="-",NA(),CW8)</f>
        <v>55.4</v>
      </c>
      <c r="CX6" s="65">
        <f t="shared" si="10"/>
        <v>59.7</v>
      </c>
      <c r="CY6" s="65">
        <f t="shared" si="10"/>
        <v>57.4</v>
      </c>
      <c r="CZ6" s="65">
        <f t="shared" si="10"/>
        <v>60.2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21</v>
      </c>
      <c r="DH6" s="65">
        <f t="shared" ref="DH6:DP6" si="11">IF(DH8="-",NA(),DH8)</f>
        <v>22.1</v>
      </c>
      <c r="DI6" s="65">
        <f t="shared" si="11"/>
        <v>22.2</v>
      </c>
      <c r="DJ6" s="65">
        <f t="shared" si="11"/>
        <v>22.3</v>
      </c>
      <c r="DK6" s="65">
        <f t="shared" si="11"/>
        <v>22.9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62.2</v>
      </c>
      <c r="DS6" s="65">
        <f t="shared" ref="DS6:EA6" si="12">IF(DS8="-",NA(),DS8)</f>
        <v>63.1</v>
      </c>
      <c r="DT6" s="65">
        <f t="shared" si="12"/>
        <v>65.599999999999994</v>
      </c>
      <c r="DU6" s="65">
        <f t="shared" si="12"/>
        <v>64.599999999999994</v>
      </c>
      <c r="DV6" s="65">
        <f t="shared" si="12"/>
        <v>66.8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72.2</v>
      </c>
      <c r="ED6" s="65">
        <f t="shared" ref="ED6:EL6" si="13">IF(ED8="-",NA(),ED8)</f>
        <v>71.5</v>
      </c>
      <c r="EE6" s="65">
        <f t="shared" si="13"/>
        <v>72.3</v>
      </c>
      <c r="EF6" s="65">
        <f t="shared" si="13"/>
        <v>69.3</v>
      </c>
      <c r="EG6" s="65">
        <f t="shared" si="13"/>
        <v>72.900000000000006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35584032</v>
      </c>
      <c r="EO6" s="66">
        <f t="shared" ref="EO6:EW6" si="14">IF(EO8="-",NA(),EO8)</f>
        <v>35988207</v>
      </c>
      <c r="EP6" s="66">
        <f t="shared" si="14"/>
        <v>35825010</v>
      </c>
      <c r="EQ6" s="66">
        <f t="shared" si="14"/>
        <v>36546182</v>
      </c>
      <c r="ER6" s="66">
        <f t="shared" si="14"/>
        <v>36854872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162019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直営</v>
      </c>
      <c r="Q7" s="64">
        <f t="shared" si="15"/>
        <v>34</v>
      </c>
      <c r="R7" s="63" t="str">
        <f t="shared" si="15"/>
        <v>対象</v>
      </c>
      <c r="S7" s="63" t="str">
        <f t="shared" si="15"/>
        <v>ド 透 I 訓 ガ</v>
      </c>
      <c r="T7" s="63" t="str">
        <f t="shared" si="15"/>
        <v>救 臨 が 感 災 地 輪</v>
      </c>
      <c r="U7" s="64">
        <f>U8</f>
        <v>418304</v>
      </c>
      <c r="V7" s="64">
        <f>V8</f>
        <v>41606</v>
      </c>
      <c r="W7" s="63" t="str">
        <f>W8</f>
        <v>非該当</v>
      </c>
      <c r="X7" s="63" t="str">
        <f t="shared" si="15"/>
        <v>７：１</v>
      </c>
      <c r="Y7" s="64">
        <f t="shared" si="15"/>
        <v>539</v>
      </c>
      <c r="Z7" s="64" t="str">
        <f t="shared" si="15"/>
        <v>-</v>
      </c>
      <c r="AA7" s="64" t="str">
        <f t="shared" si="15"/>
        <v>-</v>
      </c>
      <c r="AB7" s="64">
        <f t="shared" si="15"/>
        <v>50</v>
      </c>
      <c r="AC7" s="64">
        <f t="shared" si="15"/>
        <v>6</v>
      </c>
      <c r="AD7" s="64">
        <f t="shared" si="15"/>
        <v>595</v>
      </c>
      <c r="AE7" s="64">
        <f t="shared" si="15"/>
        <v>503</v>
      </c>
      <c r="AF7" s="64" t="str">
        <f t="shared" si="15"/>
        <v>-</v>
      </c>
      <c r="AG7" s="64">
        <f t="shared" si="15"/>
        <v>503</v>
      </c>
      <c r="AH7" s="65">
        <f>AH8</f>
        <v>102</v>
      </c>
      <c r="AI7" s="65">
        <f t="shared" ref="AI7:AQ7" si="16">AI8</f>
        <v>106.1</v>
      </c>
      <c r="AJ7" s="65">
        <f t="shared" si="16"/>
        <v>100.4</v>
      </c>
      <c r="AK7" s="65">
        <f t="shared" si="16"/>
        <v>102.4</v>
      </c>
      <c r="AL7" s="65">
        <f t="shared" si="16"/>
        <v>99.3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96.1</v>
      </c>
      <c r="AT7" s="65">
        <f t="shared" ref="AT7:BB7" si="17">AT8</f>
        <v>99.6</v>
      </c>
      <c r="AU7" s="65">
        <f t="shared" si="17"/>
        <v>94.9</v>
      </c>
      <c r="AV7" s="65">
        <f t="shared" si="17"/>
        <v>97</v>
      </c>
      <c r="AW7" s="65">
        <f t="shared" si="17"/>
        <v>93.8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>
        <f>BD8</f>
        <v>96.9</v>
      </c>
      <c r="BE7" s="65">
        <f t="shared" ref="BE7:BM7" si="18">BE8</f>
        <v>88.9</v>
      </c>
      <c r="BF7" s="65">
        <f t="shared" si="18"/>
        <v>40.1</v>
      </c>
      <c r="BG7" s="65">
        <f t="shared" si="18"/>
        <v>36.9</v>
      </c>
      <c r="BH7" s="65">
        <f t="shared" si="18"/>
        <v>37.799999999999997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74.099999999999994</v>
      </c>
      <c r="BP7" s="65">
        <f t="shared" ref="BP7:BX7" si="19">BP8</f>
        <v>73.8</v>
      </c>
      <c r="BQ7" s="65">
        <f t="shared" si="19"/>
        <v>71.8</v>
      </c>
      <c r="BR7" s="65">
        <f t="shared" si="19"/>
        <v>72</v>
      </c>
      <c r="BS7" s="65">
        <f t="shared" si="19"/>
        <v>67.900000000000006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46138</v>
      </c>
      <c r="CA7" s="66">
        <f t="shared" ref="CA7:CI7" si="20">CA8</f>
        <v>46806</v>
      </c>
      <c r="CB7" s="66">
        <f t="shared" si="20"/>
        <v>48129</v>
      </c>
      <c r="CC7" s="66">
        <f t="shared" si="20"/>
        <v>48904</v>
      </c>
      <c r="CD7" s="66">
        <f t="shared" si="20"/>
        <v>53496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10333</v>
      </c>
      <c r="CL7" s="66">
        <f t="shared" ref="CL7:CT7" si="21">CL8</f>
        <v>10763</v>
      </c>
      <c r="CM7" s="66">
        <f t="shared" si="21"/>
        <v>11190</v>
      </c>
      <c r="CN7" s="66">
        <f t="shared" si="21"/>
        <v>10933</v>
      </c>
      <c r="CO7" s="66">
        <f t="shared" si="21"/>
        <v>10321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60.9</v>
      </c>
      <c r="CW7" s="65">
        <f t="shared" ref="CW7:DE7" si="22">CW8</f>
        <v>55.4</v>
      </c>
      <c r="CX7" s="65">
        <f t="shared" si="22"/>
        <v>59.7</v>
      </c>
      <c r="CY7" s="65">
        <f t="shared" si="22"/>
        <v>57.4</v>
      </c>
      <c r="CZ7" s="65">
        <f t="shared" si="22"/>
        <v>60.2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21</v>
      </c>
      <c r="DH7" s="65">
        <f t="shared" ref="DH7:DP7" si="23">DH8</f>
        <v>22.1</v>
      </c>
      <c r="DI7" s="65">
        <f t="shared" si="23"/>
        <v>22.2</v>
      </c>
      <c r="DJ7" s="65">
        <f t="shared" si="23"/>
        <v>22.3</v>
      </c>
      <c r="DK7" s="65">
        <f t="shared" si="23"/>
        <v>22.9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62.2</v>
      </c>
      <c r="DS7" s="65">
        <f t="shared" ref="DS7:EA7" si="24">DS8</f>
        <v>63.1</v>
      </c>
      <c r="DT7" s="65">
        <f t="shared" si="24"/>
        <v>65.599999999999994</v>
      </c>
      <c r="DU7" s="65">
        <f t="shared" si="24"/>
        <v>64.599999999999994</v>
      </c>
      <c r="DV7" s="65">
        <f t="shared" si="24"/>
        <v>66.8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72.2</v>
      </c>
      <c r="ED7" s="65">
        <f t="shared" ref="ED7:EL7" si="25">ED8</f>
        <v>71.5</v>
      </c>
      <c r="EE7" s="65">
        <f t="shared" si="25"/>
        <v>72.3</v>
      </c>
      <c r="EF7" s="65">
        <f t="shared" si="25"/>
        <v>69.3</v>
      </c>
      <c r="EG7" s="65">
        <f t="shared" si="25"/>
        <v>72.900000000000006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35584032</v>
      </c>
      <c r="EO7" s="66">
        <f t="shared" ref="EO7:EW7" si="26">EO8</f>
        <v>35988207</v>
      </c>
      <c r="EP7" s="66">
        <f t="shared" si="26"/>
        <v>35825010</v>
      </c>
      <c r="EQ7" s="66">
        <f t="shared" si="26"/>
        <v>36546182</v>
      </c>
      <c r="ER7" s="66">
        <f t="shared" si="26"/>
        <v>36854872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>
      <c r="A8" s="48"/>
      <c r="B8" s="68">
        <v>2016</v>
      </c>
      <c r="C8" s="68">
        <v>162019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34</v>
      </c>
      <c r="R8" s="68" t="s">
        <v>131</v>
      </c>
      <c r="S8" s="68" t="s">
        <v>132</v>
      </c>
      <c r="T8" s="68" t="s">
        <v>133</v>
      </c>
      <c r="U8" s="69">
        <v>418304</v>
      </c>
      <c r="V8" s="69">
        <v>41606</v>
      </c>
      <c r="W8" s="68" t="s">
        <v>134</v>
      </c>
      <c r="X8" s="70" t="s">
        <v>135</v>
      </c>
      <c r="Y8" s="69">
        <v>539</v>
      </c>
      <c r="Z8" s="69" t="s">
        <v>136</v>
      </c>
      <c r="AA8" s="69" t="s">
        <v>136</v>
      </c>
      <c r="AB8" s="69">
        <v>50</v>
      </c>
      <c r="AC8" s="69">
        <v>6</v>
      </c>
      <c r="AD8" s="69">
        <v>595</v>
      </c>
      <c r="AE8" s="69">
        <v>503</v>
      </c>
      <c r="AF8" s="69" t="s">
        <v>136</v>
      </c>
      <c r="AG8" s="69">
        <v>503</v>
      </c>
      <c r="AH8" s="71">
        <v>102</v>
      </c>
      <c r="AI8" s="71">
        <v>106.1</v>
      </c>
      <c r="AJ8" s="71">
        <v>100.4</v>
      </c>
      <c r="AK8" s="71">
        <v>102.4</v>
      </c>
      <c r="AL8" s="71">
        <v>99.3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96.1</v>
      </c>
      <c r="AT8" s="71">
        <v>99.6</v>
      </c>
      <c r="AU8" s="71">
        <v>94.9</v>
      </c>
      <c r="AV8" s="71">
        <v>97</v>
      </c>
      <c r="AW8" s="71">
        <v>93.8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>
        <v>96.9</v>
      </c>
      <c r="BE8" s="72">
        <v>88.9</v>
      </c>
      <c r="BF8" s="72">
        <v>40.1</v>
      </c>
      <c r="BG8" s="72">
        <v>36.9</v>
      </c>
      <c r="BH8" s="72">
        <v>37.799999999999997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74.099999999999994</v>
      </c>
      <c r="BP8" s="71">
        <v>73.8</v>
      </c>
      <c r="BQ8" s="71">
        <v>71.8</v>
      </c>
      <c r="BR8" s="71">
        <v>72</v>
      </c>
      <c r="BS8" s="71">
        <v>67.900000000000006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46138</v>
      </c>
      <c r="CA8" s="72">
        <v>46806</v>
      </c>
      <c r="CB8" s="72">
        <v>48129</v>
      </c>
      <c r="CC8" s="72">
        <v>48904</v>
      </c>
      <c r="CD8" s="72">
        <v>53496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10333</v>
      </c>
      <c r="CL8" s="72">
        <v>10763</v>
      </c>
      <c r="CM8" s="72">
        <v>11190</v>
      </c>
      <c r="CN8" s="72">
        <v>10933</v>
      </c>
      <c r="CO8" s="72">
        <v>10321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60.9</v>
      </c>
      <c r="CW8" s="72">
        <v>55.4</v>
      </c>
      <c r="CX8" s="72">
        <v>59.7</v>
      </c>
      <c r="CY8" s="72">
        <v>57.4</v>
      </c>
      <c r="CZ8" s="72">
        <v>60.2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21</v>
      </c>
      <c r="DH8" s="72">
        <v>22.1</v>
      </c>
      <c r="DI8" s="72">
        <v>22.2</v>
      </c>
      <c r="DJ8" s="72">
        <v>22.3</v>
      </c>
      <c r="DK8" s="72">
        <v>22.9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62.2</v>
      </c>
      <c r="DS8" s="71">
        <v>63.1</v>
      </c>
      <c r="DT8" s="71">
        <v>65.599999999999994</v>
      </c>
      <c r="DU8" s="71">
        <v>64.599999999999994</v>
      </c>
      <c r="DV8" s="71">
        <v>66.8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72.2</v>
      </c>
      <c r="ED8" s="71">
        <v>71.5</v>
      </c>
      <c r="EE8" s="71">
        <v>72.3</v>
      </c>
      <c r="EF8" s="71">
        <v>69.3</v>
      </c>
      <c r="EG8" s="71">
        <v>72.900000000000006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35584032</v>
      </c>
      <c r="EO8" s="72">
        <v>35988207</v>
      </c>
      <c r="EP8" s="72">
        <v>35825010</v>
      </c>
      <c r="EQ8" s="72">
        <v>36546182</v>
      </c>
      <c r="ER8" s="72">
        <v>36854872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