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1\_s2（移行）\☆水道事業\01決算・統計（配水分析も）\○決算統計\H28\11 経営比較分析表\【依頼】公営企業に係る経営比較分析表（平成28年度決算）の分析等について\01富山市\水道\"/>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<sst xmlns="http://schemas.openxmlformats.org/spreadsheetml/2006/main" count="232" uniqueCount="120">
  <si>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</si>
  <si>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</si>
  <si>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</si>
  <si>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</si>
  <si>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</si>
  <si>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</si>
  <si>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</si>
  <si>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</si>
  <si>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</si>
  <si>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</si>
  <si>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</si>
  <si>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</si>
  <si>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</si>
  <si>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</si>
  <si>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</si>
  <si>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</si>
  <si>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</si>
  <si>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</si>
  <si>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</si>
  <si>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</si>
  <si>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</si>
  <si>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</si>
  <si>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</si>
  <si>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</si>
  <si>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</si>
  <si>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</si>
  <si>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</si>
  <si>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</si>
  <si>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</si>
  <si>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</si>
  <si>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</si>
  <si>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</si>
  <si>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</si>
  <si>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</si>
  <si>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</si>
  <si>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</si>
  <si>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</si>
  <si>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</si>
  <si>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</si>
  <si>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</si>
  <si>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</si>
  <si>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</si>
  <si>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</si>
  <si>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</si>
  <si>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</si>
  <si>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</si>
  <si>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</si>
  <si>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</si>
  <si>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</si>
  <si>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</si>
  <si>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</si>
  <si>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</si>
  <si>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</si>
  <si>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</si>
  <si>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</si>
  <si>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</si>
  <si>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</si>
  <si>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</si>
  <si>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</si>
  <si>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</si>
  <si>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</si>
  <si>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</si>
  <si>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</si>
  <si>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</si>
  <si>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</si>
  <si>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</si>
  <si>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</si>
  <si>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</si>
  <si>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</si>
  <si>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</si>
  <si>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</si>
  <si>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</si>
  <si>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</si>
  <si>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</si>
  <si>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</si>
  <si>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</si>
  <si>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</si>
  <si>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</si>
  <si>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</si>
  <si>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</si>
  <si>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</si>
  <si>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</si>
  <si>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</si>
  <si>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</si>
  <si>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</si>
  <si>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</si>
  <si>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</si>
  <si>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</si>
  <si>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</si>
  <si>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</si>
  <si>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</si>
  <si>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</si>
  <si>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</si>
  <si>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</si>
  <si>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</si>
  <si>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</si>
  <si>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</si>
  <si>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</si>
  <si>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</si>
  <si>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</si>
  <si>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</si>
  <si>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</si>
  <si>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</si>
  <si>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</si>
  <si>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</si>
  <si>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富山市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</si>
  <si>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</si>
  <si>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</si>
  <si>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</si>
  <si>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</si>
  <si>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</si>
  <si>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</si>
  <si>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</si>
  <si>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</si>
  <si>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</si>
  <si>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</si>
  <si>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</si>
  <si>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自治体職員</t>
    <rPh sb="0" eb="3">
      <t>ジチタイ</t>
    </rPh>
    <rPh sb="3" eb="5">
      <t>ショクイン</t>
    </rPh>
    <phoneticPr fontId="4"/>
  </si>
  <si>
    <t>・類似団体や全国平均と比較して企業債残高対給水収益比率が高いものの、経常収支比率や流動比率、料金回収率については、各指標の基準となる100％を上回っており、概ね健全な状況にあると考えています。
・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4"/>
  </si>
  <si>
    <t>・施設の老朽化に伴い、配水池や浄水場、配水幹線等の整備に取り組んでいることから、減価償却費は年々増加しています。
　一方、水需要の減少に伴い料金収入の対象となる水量（有収水量）は減少しています。
　このことから、前年度と比較して経常収支比率は低くなり、給水原価は高くなっています。
・累積欠損金比率については、県営熊野川水道用水供給事業の廃止に係る会計処理に伴って一時的に発生したものであり、当該欠損金については、資本金等で補填し既に解消しています。
・平成23年度より企業債の充当率を引き下げたことから、企業債残高は年々減少していますが、企業債残高対給水収益比率については、類似団体や全国平均よりも高い状況にあります。
・流動比率について、現在は基準となる100％を上回っていることから、短期的な債務に対する支払能力に支障はありません。
　一方、施設や管路の整備費用の財源については、
企業債充当率を引き下げたことから、内部留保資金（現金）の占める割合が高くなったため、流動資産である現金預金が減少しています。今後も流動比率の低下が見込まれるため、経営の健全性・効率性を示す指標のひとつとして留意する必要があります。
・施設更新事業等に係る洗管作業に伴う水量は、年度によって変わることから、有収率に多少の変動が見られます。また、有収率低下の要因の一つとして、料金収入の対象とならない漏水の増加が推察されることから、漏水頻度の高い老朽水道管の更新や修繕を積極的に進め、現在の水準の維持に努めます。</t>
    <rPh sb="312" eb="314">
      <t>リュウドウ</t>
    </rPh>
    <rPh sb="314" eb="316">
      <t>ヒリツ</t>
    </rPh>
    <rPh sb="371" eb="373">
      <t>イッポウ</t>
    </rPh>
    <rPh sb="385" eb="387">
      <t>ザイゲン</t>
    </rPh>
    <rPh sb="394" eb="396">
      <t>キギョウ</t>
    </rPh>
    <rPh sb="396" eb="397">
      <t>サイ</t>
    </rPh>
    <rPh sb="397" eb="399">
      <t>ジュウトウ</t>
    </rPh>
    <rPh sb="399" eb="400">
      <t>リツ</t>
    </rPh>
    <rPh sb="401" eb="402">
      <t>ヒ</t>
    </rPh>
    <rPh sb="403" eb="404">
      <t>サ</t>
    </rPh>
    <rPh sb="422" eb="423">
      <t>シ</t>
    </rPh>
    <rPh sb="425" eb="427">
      <t>ワリアイ</t>
    </rPh>
    <rPh sb="428" eb="429">
      <t>タカ</t>
    </rPh>
    <rPh sb="456" eb="458">
      <t>コンゴ</t>
    </rPh>
    <rPh sb="511" eb="513">
      <t>シセツ</t>
    </rPh>
    <rPh sb="513" eb="515">
      <t>コウシン</t>
    </rPh>
    <rPh sb="515" eb="517">
      <t>ジギョウ</t>
    </rPh>
    <rPh sb="517" eb="518">
      <t>トウ</t>
    </rPh>
    <rPh sb="519" eb="520">
      <t>カカ</t>
    </rPh>
    <rPh sb="523" eb="525">
      <t>サギョウ</t>
    </rPh>
    <rPh sb="526" eb="527">
      <t>トモナ</t>
    </rPh>
    <rPh sb="532" eb="534">
      <t>ネンド</t>
    </rPh>
    <rPh sb="538" eb="539">
      <t>カ</t>
    </rPh>
    <rPh sb="550" eb="552">
      <t>タショウ</t>
    </rPh>
    <rPh sb="553" eb="555">
      <t>ヘンドウ</t>
    </rPh>
    <rPh sb="556" eb="557">
      <t>ミ</t>
    </rPh>
    <rPh sb="568" eb="570">
      <t>テイカ</t>
    </rPh>
    <rPh sb="595" eb="597">
      <t>ゾウカ</t>
    </rPh>
    <rPh sb="598" eb="600">
      <t>スイサツ</t>
    </rPh>
    <rPh sb="608" eb="610">
      <t>ロウスイ</t>
    </rPh>
    <rPh sb="610" eb="612">
      <t>ヒンド</t>
    </rPh>
    <rPh sb="613" eb="614">
      <t>タカ</t>
    </rPh>
    <rPh sb="615" eb="617">
      <t>ロウキュウ</t>
    </rPh>
    <rPh sb="617" eb="620">
      <t>スイドウカン</t>
    </rPh>
    <rPh sb="621" eb="623">
      <t>コウシン</t>
    </rPh>
    <rPh sb="624" eb="626">
      <t>シュウゼン</t>
    </rPh>
    <rPh sb="627" eb="630">
      <t>セッキョクテキ</t>
    </rPh>
    <rPh sb="631" eb="632">
      <t>スス</t>
    </rPh>
    <rPh sb="634" eb="636">
      <t>ゲンザイ</t>
    </rPh>
    <rPh sb="637" eb="639">
      <t>スイジュン</t>
    </rPh>
    <rPh sb="640" eb="642">
      <t>イジ</t>
    </rPh>
    <rPh sb="643" eb="64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</si>
</sst>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0.78</c:v>
                </c:pt>
                <c:pt idx="2">
                  <c:v>0.55000000000000004</c:v>
                </c:pt>
                <c:pt idx="3">
                  <c:v>0.67</c:v>
                </c:pt>
                <c:pt idx="4">
                  <c:v>0.41</c:v>
                </c:pt>
              </c:numCache>
            </c:numRef>
          </c:val>
        </c:ser>
        <c:dLbls>
          <c:showLegendKey val="0"/>
          <c:showVal val="0"/>
          <c:showCatName val="0"/>
          <c:showSerName val="0"/>
          <c:showPercent val="0"/>
          <c:showBubbleSize val="0"/>
        </c:dLbls>
        <c:gapWidth val="150"/>
        <c:axId val="163547120"/>
        <c:axId val="1635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63547120"/>
        <c:axId val="163547904"/>
      </c:lineChart>
      <c:dateAx>
        <c:axId val="163547120"/>
        <c:scaling>
          <c:orientation val="minMax"/>
        </c:scaling>
        <c:delete val="1"/>
        <c:axPos val="b"/>
        <c:numFmt formatCode="ge" sourceLinked="1"/>
        <c:majorTickMark val="none"/>
        <c:minorTickMark val="none"/>
        <c:tickLblPos val="none"/>
        <c:crossAx val="163547904"/>
        <c:crosses val="autoZero"/>
        <c:auto val="1"/>
        <c:lblOffset val="100"/>
        <c:baseTimeUnit val="years"/>
      </c:dateAx>
      <c:valAx>
        <c:axId val="1635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65.45</c:v>
                </c:pt>
                <c:pt idx="1">
                  <c:v>64.28</c:v>
                </c:pt>
                <c:pt idx="2">
                  <c:v>65.69</c:v>
                </c:pt>
                <c:pt idx="3">
                  <c:v>67.89</c:v>
                </c:pt>
                <c:pt idx="4">
                  <c:v>67.83</c:v>
                </c:pt>
              </c:numCache>
            </c:numRef>
          </c:val>
        </c:ser>
        <c:dLbls>
          <c:showLegendKey val="0"/>
          <c:showVal val="0"/>
          <c:showCatName val="0"/>
          <c:showSerName val="0"/>
          <c:showPercent val="0"/>
          <c:showBubbleSize val="0"/>
        </c:dLbls>
        <c:gapWidth val="150"/>
        <c:axId val="231768608"/>
        <c:axId val="2317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231768608"/>
        <c:axId val="231773312"/>
      </c:lineChart>
      <c:dateAx>
        <c:axId val="231768608"/>
        <c:scaling>
          <c:orientation val="minMax"/>
        </c:scaling>
        <c:delete val="1"/>
        <c:axPos val="b"/>
        <c:numFmt formatCode="ge" sourceLinked="1"/>
        <c:majorTickMark val="none"/>
        <c:minorTickMark val="none"/>
        <c:tickLblPos val="none"/>
        <c:crossAx val="231773312"/>
        <c:crosses val="autoZero"/>
        <c:auto val="1"/>
        <c:lblOffset val="100"/>
        <c:baseTimeUnit val="years"/>
      </c:dateAx>
      <c:valAx>
        <c:axId val="2317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91.45</c:v>
                </c:pt>
                <c:pt idx="1">
                  <c:v>91.15</c:v>
                </c:pt>
                <c:pt idx="2">
                  <c:v>90.82</c:v>
                </c:pt>
                <c:pt idx="3">
                  <c:v>90.4</c:v>
                </c:pt>
                <c:pt idx="4">
                  <c:v>90.72</c:v>
                </c:pt>
              </c:numCache>
            </c:numRef>
          </c:val>
        </c:ser>
        <c:dLbls>
          <c:showLegendKey val="0"/>
          <c:showVal val="0"/>
          <c:showCatName val="0"/>
          <c:showSerName val="0"/>
          <c:showPercent val="0"/>
          <c:showBubbleSize val="0"/>
        </c:dLbls>
        <c:gapWidth val="150"/>
        <c:axId val="231772136"/>
        <c:axId val="23176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231772136"/>
        <c:axId val="231769784"/>
      </c:lineChart>
      <c:dateAx>
        <c:axId val="231772136"/>
        <c:scaling>
          <c:orientation val="minMax"/>
        </c:scaling>
        <c:delete val="1"/>
        <c:axPos val="b"/>
        <c:numFmt formatCode="ge" sourceLinked="1"/>
        <c:majorTickMark val="none"/>
        <c:minorTickMark val="none"/>
        <c:tickLblPos val="none"/>
        <c:crossAx val="231769784"/>
        <c:crosses val="autoZero"/>
        <c:auto val="1"/>
        <c:lblOffset val="100"/>
        <c:baseTimeUnit val="years"/>
      </c:dateAx>
      <c:valAx>
        <c:axId val="23176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7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104.02</c:v>
                </c:pt>
                <c:pt idx="1">
                  <c:v>101.06</c:v>
                </c:pt>
                <c:pt idx="2">
                  <c:v>112.91</c:v>
                </c:pt>
                <c:pt idx="3">
                  <c:v>110.66</c:v>
                </c:pt>
                <c:pt idx="4">
                  <c:v>110.05</c:v>
                </c:pt>
              </c:numCache>
            </c:numRef>
          </c:val>
        </c:ser>
        <c:dLbls>
          <c:showLegendKey val="0"/>
          <c:showVal val="0"/>
          <c:showCatName val="0"/>
          <c:showSerName val="0"/>
          <c:showPercent val="0"/>
          <c:showBubbleSize val="0"/>
        </c:dLbls>
        <c:gapWidth val="150"/>
        <c:axId val="163548296"/>
        <c:axId val="1635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63548296"/>
        <c:axId val="163544768"/>
      </c:lineChart>
      <c:dateAx>
        <c:axId val="163548296"/>
        <c:scaling>
          <c:orientation val="minMax"/>
        </c:scaling>
        <c:delete val="1"/>
        <c:axPos val="b"/>
        <c:numFmt formatCode="ge" sourceLinked="1"/>
        <c:majorTickMark val="none"/>
        <c:minorTickMark val="none"/>
        <c:tickLblPos val="none"/>
        <c:crossAx val="163544768"/>
        <c:crosses val="autoZero"/>
        <c:auto val="1"/>
        <c:lblOffset val="100"/>
        <c:baseTimeUnit val="years"/>
      </c:dateAx>
      <c:valAx>
        <c:axId val="16354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54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36.18</c:v>
                </c:pt>
                <c:pt idx="1">
                  <c:v>37.86</c:v>
                </c:pt>
                <c:pt idx="2">
                  <c:v>39.69</c:v>
                </c:pt>
                <c:pt idx="3">
                  <c:v>41</c:v>
                </c:pt>
                <c:pt idx="4">
                  <c:v>42.82</c:v>
                </c:pt>
              </c:numCache>
            </c:numRef>
          </c:val>
        </c:ser>
        <c:dLbls>
          <c:showLegendKey val="0"/>
          <c:showVal val="0"/>
          <c:showCatName val="0"/>
          <c:showSerName val="0"/>
          <c:showPercent val="0"/>
          <c:showBubbleSize val="0"/>
        </c:dLbls>
        <c:gapWidth val="150"/>
        <c:axId val="231294208"/>
        <c:axId val="23129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231294208"/>
        <c:axId val="231294992"/>
      </c:lineChart>
      <c:dateAx>
        <c:axId val="231294208"/>
        <c:scaling>
          <c:orientation val="minMax"/>
        </c:scaling>
        <c:delete val="1"/>
        <c:axPos val="b"/>
        <c:numFmt formatCode="ge" sourceLinked="1"/>
        <c:majorTickMark val="none"/>
        <c:minorTickMark val="none"/>
        <c:tickLblPos val="none"/>
        <c:crossAx val="231294992"/>
        <c:crosses val="autoZero"/>
        <c:auto val="1"/>
        <c:lblOffset val="100"/>
        <c:baseTimeUnit val="years"/>
      </c:dateAx>
      <c:valAx>
        <c:axId val="2312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5.07</c:v>
                </c:pt>
                <c:pt idx="1">
                  <c:v>5.63</c:v>
                </c:pt>
                <c:pt idx="2">
                  <c:v>6.81</c:v>
                </c:pt>
                <c:pt idx="3">
                  <c:v>7.83</c:v>
                </c:pt>
                <c:pt idx="4">
                  <c:v>9.0299999999999994</c:v>
                </c:pt>
              </c:numCache>
            </c:numRef>
          </c:val>
        </c:ser>
        <c:dLbls>
          <c:showLegendKey val="0"/>
          <c:showVal val="0"/>
          <c:showCatName val="0"/>
          <c:showSerName val="0"/>
          <c:showPercent val="0"/>
          <c:showBubbleSize val="0"/>
        </c:dLbls>
        <c:gapWidth val="150"/>
        <c:axId val="231293032"/>
        <c:axId val="2312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231293032"/>
        <c:axId val="231292640"/>
      </c:lineChart>
      <c:dateAx>
        <c:axId val="231293032"/>
        <c:scaling>
          <c:orientation val="minMax"/>
        </c:scaling>
        <c:delete val="1"/>
        <c:axPos val="b"/>
        <c:numFmt formatCode="ge" sourceLinked="1"/>
        <c:majorTickMark val="none"/>
        <c:minorTickMark val="none"/>
        <c:tickLblPos val="none"/>
        <c:crossAx val="231292640"/>
        <c:crosses val="autoZero"/>
        <c:auto val="1"/>
        <c:lblOffset val="100"/>
        <c:baseTimeUnit val="years"/>
      </c:dateAx>
      <c:valAx>
        <c:axId val="2312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formatCode="#,##0.00;&quot;△&quot;#,##0.00;&quot;-&quot;">
                  <c:v>50.44</c:v>
                </c:pt>
                <c:pt idx="4">
                  <c:v>0</c:v>
                </c:pt>
              </c:numCache>
            </c:numRef>
          </c:val>
        </c:ser>
        <c:dLbls>
          <c:showLegendKey val="0"/>
          <c:showVal val="0"/>
          <c:showCatName val="0"/>
          <c:showSerName val="0"/>
          <c:showPercent val="0"/>
          <c:showBubbleSize val="0"/>
        </c:dLbls>
        <c:gapWidth val="150"/>
        <c:axId val="231295384"/>
        <c:axId val="23129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231295384"/>
        <c:axId val="231293424"/>
      </c:lineChart>
      <c:dateAx>
        <c:axId val="231295384"/>
        <c:scaling>
          <c:orientation val="minMax"/>
        </c:scaling>
        <c:delete val="1"/>
        <c:axPos val="b"/>
        <c:numFmt formatCode="ge" sourceLinked="1"/>
        <c:majorTickMark val="none"/>
        <c:minorTickMark val="none"/>
        <c:tickLblPos val="none"/>
        <c:crossAx val="231293424"/>
        <c:crosses val="autoZero"/>
        <c:auto val="1"/>
        <c:lblOffset val="100"/>
        <c:baseTimeUnit val="years"/>
      </c:dateAx>
      <c:valAx>
        <c:axId val="23129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2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1354.26</c:v>
                </c:pt>
                <c:pt idx="1">
                  <c:v>1048.6400000000001</c:v>
                </c:pt>
                <c:pt idx="2">
                  <c:v>215.94</c:v>
                </c:pt>
                <c:pt idx="3">
                  <c:v>184.25</c:v>
                </c:pt>
                <c:pt idx="4">
                  <c:v>164.2</c:v>
                </c:pt>
              </c:numCache>
            </c:numRef>
          </c:val>
        </c:ser>
        <c:dLbls>
          <c:showLegendKey val="0"/>
          <c:showVal val="0"/>
          <c:showCatName val="0"/>
          <c:showSerName val="0"/>
          <c:showPercent val="0"/>
          <c:showBubbleSize val="0"/>
        </c:dLbls>
        <c:gapWidth val="150"/>
        <c:axId val="231296168"/>
        <c:axId val="23129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31296168"/>
        <c:axId val="231296952"/>
      </c:lineChart>
      <c:dateAx>
        <c:axId val="231296168"/>
        <c:scaling>
          <c:orientation val="minMax"/>
        </c:scaling>
        <c:delete val="1"/>
        <c:axPos val="b"/>
        <c:numFmt formatCode="ge" sourceLinked="1"/>
        <c:majorTickMark val="none"/>
        <c:minorTickMark val="none"/>
        <c:tickLblPos val="none"/>
        <c:crossAx val="231296952"/>
        <c:crosses val="autoZero"/>
        <c:auto val="1"/>
        <c:lblOffset val="100"/>
        <c:baseTimeUnit val="years"/>
      </c:dateAx>
      <c:valAx>
        <c:axId val="231296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2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720.19</c:v>
                </c:pt>
                <c:pt idx="1">
                  <c:v>727.57</c:v>
                </c:pt>
                <c:pt idx="2">
                  <c:v>728.99</c:v>
                </c:pt>
                <c:pt idx="3">
                  <c:v>725.94</c:v>
                </c:pt>
                <c:pt idx="4">
                  <c:v>710.94</c:v>
                </c:pt>
              </c:numCache>
            </c:numRef>
          </c:val>
        </c:ser>
        <c:dLbls>
          <c:showLegendKey val="0"/>
          <c:showVal val="0"/>
          <c:showCatName val="0"/>
          <c:showSerName val="0"/>
          <c:showPercent val="0"/>
          <c:showBubbleSize val="0"/>
        </c:dLbls>
        <c:gapWidth val="150"/>
        <c:axId val="231291464"/>
        <c:axId val="23129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31291464"/>
        <c:axId val="231294600"/>
      </c:lineChart>
      <c:dateAx>
        <c:axId val="231291464"/>
        <c:scaling>
          <c:orientation val="minMax"/>
        </c:scaling>
        <c:delete val="1"/>
        <c:axPos val="b"/>
        <c:numFmt formatCode="ge" sourceLinked="1"/>
        <c:majorTickMark val="none"/>
        <c:minorTickMark val="none"/>
        <c:tickLblPos val="none"/>
        <c:crossAx val="231294600"/>
        <c:crosses val="autoZero"/>
        <c:auto val="1"/>
        <c:lblOffset val="100"/>
        <c:baseTimeUnit val="years"/>
      </c:dateAx>
      <c:valAx>
        <c:axId val="23129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29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94.17</c:v>
                </c:pt>
                <c:pt idx="1">
                  <c:v>91.58</c:v>
                </c:pt>
                <c:pt idx="2">
                  <c:v>104.59</c:v>
                </c:pt>
                <c:pt idx="3">
                  <c:v>101.92</c:v>
                </c:pt>
                <c:pt idx="4">
                  <c:v>100.04</c:v>
                </c:pt>
              </c:numCache>
            </c:numRef>
          </c:val>
        </c:ser>
        <c:dLbls>
          <c:showLegendKey val="0"/>
          <c:showVal val="0"/>
          <c:showCatName val="0"/>
          <c:showSerName val="0"/>
          <c:showPercent val="0"/>
          <c:showBubbleSize val="0"/>
        </c:dLbls>
        <c:gapWidth val="150"/>
        <c:axId val="231767040"/>
        <c:axId val="23176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231767040"/>
        <c:axId val="231767432"/>
      </c:lineChart>
      <c:dateAx>
        <c:axId val="231767040"/>
        <c:scaling>
          <c:orientation val="minMax"/>
        </c:scaling>
        <c:delete val="1"/>
        <c:axPos val="b"/>
        <c:numFmt formatCode="ge" sourceLinked="1"/>
        <c:majorTickMark val="none"/>
        <c:minorTickMark val="none"/>
        <c:tickLblPos val="none"/>
        <c:crossAx val="231767432"/>
        <c:crosses val="autoZero"/>
        <c:auto val="1"/>
        <c:lblOffset val="100"/>
        <c:baseTimeUnit val="years"/>
      </c:dateAx>
      <c:valAx>
        <c:axId val="23176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138.59</c:v>
                </c:pt>
                <c:pt idx="1">
                  <c:v>142.01</c:v>
                </c:pt>
                <c:pt idx="2">
                  <c:v>124.06</c:v>
                </c:pt>
                <c:pt idx="3">
                  <c:v>126.99</c:v>
                </c:pt>
                <c:pt idx="4">
                  <c:v>129.29</c:v>
                </c:pt>
              </c:numCache>
            </c:numRef>
          </c:val>
        </c:ser>
        <c:dLbls>
          <c:showLegendKey val="0"/>
          <c:showVal val="0"/>
          <c:showCatName val="0"/>
          <c:showSerName val="0"/>
          <c:showPercent val="0"/>
          <c:showBubbleSize val="0"/>
        </c:dLbls>
        <c:gapWidth val="150"/>
        <c:axId val="231769392"/>
        <c:axId val="23177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31769392"/>
        <c:axId val="231770568"/>
      </c:lineChart>
      <c:dateAx>
        <c:axId val="231769392"/>
        <c:scaling>
          <c:orientation val="minMax"/>
        </c:scaling>
        <c:delete val="1"/>
        <c:axPos val="b"/>
        <c:numFmt formatCode="ge" sourceLinked="1"/>
        <c:majorTickMark val="none"/>
        <c:minorTickMark val="none"/>
        <c:tickLblPos val="none"/>
        <c:crossAx val="231770568"/>
        <c:crosses val="autoZero"/>
        <c:auto val="1"/>
        <c:lblOffset val="100"/>
        <c:baseTimeUnit val="years"/>
      </c:dateAx>
      <c:valAx>
        <c:axId val="23177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Normal="100" workbookViewId="0">
      <selection activeCell="CC25" sqref="CC25"/>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富山県　富山市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117</v>
      </c>
      <c r="AE8" s="60"/>
      <c r="AF8" s="60"/>
      <c r="AG8" s="60"/>
      <c r="AH8" s="60"/>
      <c r="AI8" s="60"/>
      <c r="AJ8" s="60"/>
      <c r="AK8" s="5"/>
      <c r="AL8" s="61">
        <f>データ!$R$6</f>
        <v>418304</v>
      </c>
      <c r="AM8" s="61"/>
      <c r="AN8" s="61"/>
      <c r="AO8" s="61"/>
      <c r="AP8" s="61"/>
      <c r="AQ8" s="61"/>
      <c r="AR8" s="61"/>
      <c r="AS8" s="61"/>
      <c r="AT8" s="51">
        <f>データ!$S$6</f>
        <v>1241.77</v>
      </c>
      <c r="AU8" s="52"/>
      <c r="AV8" s="52"/>
      <c r="AW8" s="52"/>
      <c r="AX8" s="52"/>
      <c r="AY8" s="52"/>
      <c r="AZ8" s="52"/>
      <c r="BA8" s="52"/>
      <c r="BB8" s="53">
        <f>データ!$T$6</f>
        <v>336.86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53.34</v>
      </c>
      <c r="J10" s="52"/>
      <c r="K10" s="52"/>
      <c r="L10" s="52"/>
      <c r="M10" s="52"/>
      <c r="N10" s="52"/>
      <c r="O10" s="64"/>
      <c r="P10" s="53">
        <f>データ!$P$6</f>
        <v>98.68</v>
      </c>
      <c r="Q10" s="53"/>
      <c r="R10" s="53"/>
      <c r="S10" s="53"/>
      <c r="T10" s="53"/>
      <c r="U10" s="53"/>
      <c r="V10" s="53"/>
      <c r="W10" s="61">
        <f>データ!$Q$6</f>
        <v>2268</v>
      </c>
      <c r="X10" s="61"/>
      <c r="Y10" s="61"/>
      <c r="Z10" s="61"/>
      <c r="AA10" s="61"/>
      <c r="AB10" s="61"/>
      <c r="AC10" s="61"/>
      <c r="AD10" s="2"/>
      <c r="AE10" s="2"/>
      <c r="AF10" s="2"/>
      <c r="AG10" s="2"/>
      <c r="AH10" s="5"/>
      <c r="AI10" s="5"/>
      <c r="AJ10" s="5"/>
      <c r="AK10" s="5"/>
      <c r="AL10" s="61">
        <f>データ!$U$6</f>
        <v>412134</v>
      </c>
      <c r="AM10" s="61"/>
      <c r="AN10" s="61"/>
      <c r="AO10" s="61"/>
      <c r="AP10" s="61"/>
      <c r="AQ10" s="61"/>
      <c r="AR10" s="61"/>
      <c r="AS10" s="61"/>
      <c r="AT10" s="51">
        <f>データ!$V$6</f>
        <v>380.97</v>
      </c>
      <c r="AU10" s="52"/>
      <c r="AV10" s="52"/>
      <c r="AW10" s="52"/>
      <c r="AX10" s="52"/>
      <c r="AY10" s="52"/>
      <c r="AZ10" s="52"/>
      <c r="BA10" s="52"/>
      <c r="BB10" s="53">
        <f>データ!$W$6</f>
        <v>1081.8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162019</v>
      </c>
      <c r="D6" s="34">
        <f t="shared" si="3"/>
        <v>46</v>
      </c>
      <c r="E6" s="34">
        <f t="shared" si="3"/>
        <v>1</v>
      </c>
      <c r="F6" s="34">
        <f t="shared" si="3"/>
        <v>0</v>
      </c>
      <c r="G6" s="34">
        <f t="shared" si="3"/>
        <v>1</v>
      </c>
      <c r="H6" s="34" t="str">
        <f t="shared" si="3"/>
        <v>富山県　富山市</v>
      </c>
      <c r="I6" s="34" t="str">
        <f t="shared" si="3"/>
        <v>法適用</v>
      </c>
      <c r="J6" s="34" t="str">
        <f t="shared" si="3"/>
        <v>水道事業</v>
      </c>
      <c r="K6" s="34" t="str">
        <f t="shared" si="3"/>
        <v>末端給水事業</v>
      </c>
      <c r="L6" s="34" t="str">
        <f t="shared" si="3"/>
        <v>A1</v>
      </c>
      <c r="M6" s="34">
        <f t="shared" si="3"/>
        <v>0</v>
      </c>
      <c r="N6" s="35" t="str">
        <f t="shared" si="3"/>
        <v>-</v>
      </c>
      <c r="O6" s="35">
        <f t="shared" si="3"/>
        <v>53.34</v>
      </c>
      <c r="P6" s="35">
        <f t="shared" si="3"/>
        <v>98.68</v>
      </c>
      <c r="Q6" s="35">
        <f t="shared" si="3"/>
        <v>2268</v>
      </c>
      <c r="R6" s="35">
        <f t="shared" si="3"/>
        <v>418304</v>
      </c>
      <c r="S6" s="35">
        <f t="shared" si="3"/>
        <v>1241.77</v>
      </c>
      <c r="T6" s="35">
        <f t="shared" si="3"/>
        <v>336.86</v>
      </c>
      <c r="U6" s="35">
        <f t="shared" si="3"/>
        <v>412134</v>
      </c>
      <c r="V6" s="35">
        <f t="shared" si="3"/>
        <v>380.97</v>
      </c>
      <c r="W6" s="35">
        <f t="shared" si="3"/>
        <v>1081.8</v>
      </c>
      <c r="X6" s="36">
        <f>IF(X7="",NA(),X7)</f>
        <v>104.02</v>
      </c>
      <c r="Y6" s="36">
        <f t="shared" ref="Y6:AG6" si="4">IF(Y7="",NA(),Y7)</f>
        <v>101.06</v>
      </c>
      <c r="Z6" s="36">
        <f t="shared" si="4"/>
        <v>112.91</v>
      </c>
      <c r="AA6" s="36">
        <f t="shared" si="4"/>
        <v>110.66</v>
      </c>
      <c r="AB6" s="36">
        <f t="shared" si="4"/>
        <v>110.05</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6">
        <f t="shared" si="5"/>
        <v>50.44</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1354.26</v>
      </c>
      <c r="AU6" s="36">
        <f t="shared" ref="AU6:BC6" si="6">IF(AU7="",NA(),AU7)</f>
        <v>1048.6400000000001</v>
      </c>
      <c r="AV6" s="36">
        <f t="shared" si="6"/>
        <v>215.94</v>
      </c>
      <c r="AW6" s="36">
        <f t="shared" si="6"/>
        <v>184.25</v>
      </c>
      <c r="AX6" s="36">
        <f t="shared" si="6"/>
        <v>164.2</v>
      </c>
      <c r="AY6" s="36">
        <f t="shared" si="6"/>
        <v>475.07</v>
      </c>
      <c r="AZ6" s="36">
        <f t="shared" si="6"/>
        <v>473.46</v>
      </c>
      <c r="BA6" s="36">
        <f t="shared" si="6"/>
        <v>240.81</v>
      </c>
      <c r="BB6" s="36">
        <f t="shared" si="6"/>
        <v>241.71</v>
      </c>
      <c r="BC6" s="36">
        <f t="shared" si="6"/>
        <v>249.08</v>
      </c>
      <c r="BD6" s="35" t="str">
        <f>IF(BD7="","",IF(BD7="-","【-】","【"&amp;SUBSTITUTE(TEXT(BD7,"#,##0.00"),"-","△")&amp;"】"))</f>
        <v>【262.87】</v>
      </c>
      <c r="BE6" s="36">
        <f>IF(BE7="",NA(),BE7)</f>
        <v>720.19</v>
      </c>
      <c r="BF6" s="36">
        <f t="shared" ref="BF6:BN6" si="7">IF(BF7="",NA(),BF7)</f>
        <v>727.57</v>
      </c>
      <c r="BG6" s="36">
        <f t="shared" si="7"/>
        <v>728.99</v>
      </c>
      <c r="BH6" s="36">
        <f t="shared" si="7"/>
        <v>725.94</v>
      </c>
      <c r="BI6" s="36">
        <f t="shared" si="7"/>
        <v>710.94</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94.17</v>
      </c>
      <c r="BQ6" s="36">
        <f t="shared" ref="BQ6:BY6" si="8">IF(BQ7="",NA(),BQ7)</f>
        <v>91.58</v>
      </c>
      <c r="BR6" s="36">
        <f t="shared" si="8"/>
        <v>104.59</v>
      </c>
      <c r="BS6" s="36">
        <f t="shared" si="8"/>
        <v>101.92</v>
      </c>
      <c r="BT6" s="36">
        <f t="shared" si="8"/>
        <v>100.04</v>
      </c>
      <c r="BU6" s="36">
        <f t="shared" si="8"/>
        <v>100.42</v>
      </c>
      <c r="BV6" s="36">
        <f t="shared" si="8"/>
        <v>100.77</v>
      </c>
      <c r="BW6" s="36">
        <f t="shared" si="8"/>
        <v>107.74</v>
      </c>
      <c r="BX6" s="36">
        <f t="shared" si="8"/>
        <v>108.81</v>
      </c>
      <c r="BY6" s="36">
        <f t="shared" si="8"/>
        <v>110.87</v>
      </c>
      <c r="BZ6" s="35" t="str">
        <f>IF(BZ7="","",IF(BZ7="-","【-】","【"&amp;SUBSTITUTE(TEXT(BZ7,"#,##0.00"),"-","△")&amp;"】"))</f>
        <v>【105.59】</v>
      </c>
      <c r="CA6" s="36">
        <f>IF(CA7="",NA(),CA7)</f>
        <v>138.59</v>
      </c>
      <c r="CB6" s="36">
        <f t="shared" ref="CB6:CJ6" si="9">IF(CB7="",NA(),CB7)</f>
        <v>142.01</v>
      </c>
      <c r="CC6" s="36">
        <f t="shared" si="9"/>
        <v>124.06</v>
      </c>
      <c r="CD6" s="36">
        <f t="shared" si="9"/>
        <v>126.99</v>
      </c>
      <c r="CE6" s="36">
        <f t="shared" si="9"/>
        <v>129.29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65.45</v>
      </c>
      <c r="CM6" s="36">
        <f t="shared" ref="CM6:CU6" si="10">IF(CM7="",NA(),CM7)</f>
        <v>64.28</v>
      </c>
      <c r="CN6" s="36">
        <f t="shared" si="10"/>
        <v>65.69</v>
      </c>
      <c r="CO6" s="36">
        <f t="shared" si="10"/>
        <v>67.89</v>
      </c>
      <c r="CP6" s="36">
        <f t="shared" si="10"/>
        <v>67.83</v>
      </c>
      <c r="CQ6" s="36">
        <f t="shared" si="10"/>
        <v>64.09</v>
      </c>
      <c r="CR6" s="36">
        <f t="shared" si="10"/>
        <v>63.91</v>
      </c>
      <c r="CS6" s="36">
        <f t="shared" si="10"/>
        <v>63.25</v>
      </c>
      <c r="CT6" s="36">
        <f t="shared" si="10"/>
        <v>63.03</v>
      </c>
      <c r="CU6" s="36">
        <f t="shared" si="10"/>
        <v>63.18</v>
      </c>
      <c r="CV6" s="35" t="str">
        <f>IF(CV7="","",IF(CV7="-","【-】","【"&amp;SUBSTITUTE(TEXT(CV7,"#,##0.00"),"-","△")&amp;"】"))</f>
        <v>【59.94】</v>
      </c>
      <c r="CW6" s="36">
        <f>IF(CW7="",NA(),CW7)</f>
        <v>91.45</v>
      </c>
      <c r="CX6" s="36">
        <f t="shared" ref="CX6:DF6" si="11">IF(CX7="",NA(),CX7)</f>
        <v>91.15</v>
      </c>
      <c r="CY6" s="36">
        <f t="shared" si="11"/>
        <v>90.82</v>
      </c>
      <c r="CZ6" s="36">
        <f t="shared" si="11"/>
        <v>90.4</v>
      </c>
      <c r="DA6" s="36">
        <f t="shared" si="11"/>
        <v>90.72</v>
      </c>
      <c r="DB6" s="36">
        <f t="shared" si="11"/>
        <v>91.19</v>
      </c>
      <c r="DC6" s="36">
        <f t="shared" si="11"/>
        <v>91.45</v>
      </c>
      <c r="DD6" s="36">
        <f t="shared" si="11"/>
        <v>91.07</v>
      </c>
      <c r="DE6" s="36">
        <f t="shared" si="11"/>
        <v>91.21</v>
      </c>
      <c r="DF6" s="36">
        <f t="shared" si="11"/>
        <v>91.6</v>
      </c>
      <c r="DG6" s="35" t="str">
        <f>IF(DG7="","",IF(DG7="-","【-】","【"&amp;SUBSTITUTE(TEXT(DG7,"#,##0.00"),"-","△")&amp;"】"))</f>
        <v>【90.22】</v>
      </c>
      <c r="DH6" s="36">
        <f>IF(DH7="",NA(),DH7)</f>
        <v>36.18</v>
      </c>
      <c r="DI6" s="36">
        <f t="shared" ref="DI6:DQ6" si="12">IF(DI7="",NA(),DI7)</f>
        <v>37.86</v>
      </c>
      <c r="DJ6" s="36">
        <f t="shared" si="12"/>
        <v>39.69</v>
      </c>
      <c r="DK6" s="36">
        <f t="shared" si="12"/>
        <v>41</v>
      </c>
      <c r="DL6" s="36">
        <f t="shared" si="12"/>
        <v>42.82</v>
      </c>
      <c r="DM6" s="36">
        <f t="shared" si="12"/>
        <v>44.41</v>
      </c>
      <c r="DN6" s="36">
        <f t="shared" si="12"/>
        <v>45.38</v>
      </c>
      <c r="DO6" s="36">
        <f t="shared" si="12"/>
        <v>47.7</v>
      </c>
      <c r="DP6" s="36">
        <f t="shared" si="12"/>
        <v>48.41</v>
      </c>
      <c r="DQ6" s="36">
        <f t="shared" si="12"/>
        <v>49.1</v>
      </c>
      <c r="DR6" s="35" t="str">
        <f>IF(DR7="","",IF(DR7="-","【-】","【"&amp;SUBSTITUTE(TEXT(DR7,"#,##0.00"),"-","△")&amp;"】"))</f>
        <v>【47.91】</v>
      </c>
      <c r="DS6" s="36">
        <f>IF(DS7="",NA(),DS7)</f>
        <v>5.07</v>
      </c>
      <c r="DT6" s="36">
        <f t="shared" ref="DT6:EB6" si="13">IF(DT7="",NA(),DT7)</f>
        <v>5.63</v>
      </c>
      <c r="DU6" s="36">
        <f t="shared" si="13"/>
        <v>6.81</v>
      </c>
      <c r="DV6" s="36">
        <f t="shared" si="13"/>
        <v>7.83</v>
      </c>
      <c r="DW6" s="36">
        <f t="shared" si="13"/>
        <v>9.0299999999999994</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0.78</v>
      </c>
      <c r="EE6" s="36">
        <f t="shared" ref="EE6:EM6" si="14">IF(EE7="",NA(),EE7)</f>
        <v>0.78</v>
      </c>
      <c r="EF6" s="36">
        <f t="shared" si="14"/>
        <v>0.55000000000000004</v>
      </c>
      <c r="EG6" s="36">
        <f t="shared" si="14"/>
        <v>0.67</v>
      </c>
      <c r="EH6" s="36">
        <f t="shared" si="14"/>
        <v>0.41</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162019</v>
      </c>
      <c r="D7" s="38">
        <v>46</v>
      </c>
      <c r="E7" s="38">
        <v>1</v>
      </c>
      <c r="F7" s="38">
        <v>0</v>
      </c>
      <c r="G7" s="38">
        <v>1</v>
      </c>
      <c r="H7" s="38" t="s">
        <v>105</v>
      </c>
      <c r="I7" s="38" t="s">
        <v>106</v>
      </c>
      <c r="J7" s="38" t="s">
        <v>107</v>
      </c>
      <c r="K7" s="38" t="s">
        <v>108</v>
      </c>
      <c r="L7" s="38" t="s">
        <v>109</v>
      </c>
      <c r="M7" s="38"/>
      <c r="N7" s="39" t="s">
        <v>110</v>
      </c>
      <c r="O7" s="39">
        <v>53.34</v>
      </c>
      <c r="P7" s="39">
        <v>98.68</v>
      </c>
      <c r="Q7" s="39">
        <v>2268</v>
      </c>
      <c r="R7" s="39">
        <v>418304</v>
      </c>
      <c r="S7" s="39">
        <v>1241.77</v>
      </c>
      <c r="T7" s="39">
        <v>336.86</v>
      </c>
      <c r="U7" s="39">
        <v>412134</v>
      </c>
      <c r="V7" s="39">
        <v>380.97</v>
      </c>
      <c r="W7" s="39">
        <v>1081.8</v>
      </c>
      <c r="X7" s="39">
        <v>104.02</v>
      </c>
      <c r="Y7" s="39">
        <v>101.06</v>
      </c>
      <c r="Z7" s="39">
        <v>112.91</v>
      </c>
      <c r="AA7" s="39">
        <v>110.66</v>
      </c>
      <c r="AB7" s="39">
        <v>110.05</v>
      </c>
      <c r="AC7" s="39">
        <v>107.94</v>
      </c>
      <c r="AD7" s="39">
        <v>108.98</v>
      </c>
      <c r="AE7" s="39">
        <v>114.44</v>
      </c>
      <c r="AF7" s="39">
        <v>115.21</v>
      </c>
      <c r="AG7" s="39">
        <v>117.25</v>
      </c>
      <c r="AH7" s="39">
        <v>114.35</v>
      </c>
      <c r="AI7" s="39">
        <v>0</v>
      </c>
      <c r="AJ7" s="39">
        <v>0</v>
      </c>
      <c r="AK7" s="39">
        <v>0</v>
      </c>
      <c r="AL7" s="39">
        <v>50.44</v>
      </c>
      <c r="AM7" s="39">
        <v>0</v>
      </c>
      <c r="AN7" s="39">
        <v>0.45</v>
      </c>
      <c r="AO7" s="39">
        <v>0.34</v>
      </c>
      <c r="AP7" s="39">
        <v>0</v>
      </c>
      <c r="AQ7" s="39">
        <v>0.71</v>
      </c>
      <c r="AR7" s="39">
        <v>0</v>
      </c>
      <c r="AS7" s="39">
        <v>0.79</v>
      </c>
      <c r="AT7" s="39">
        <v>1354.26</v>
      </c>
      <c r="AU7" s="39">
        <v>1048.6400000000001</v>
      </c>
      <c r="AV7" s="39">
        <v>215.94</v>
      </c>
      <c r="AW7" s="39">
        <v>184.25</v>
      </c>
      <c r="AX7" s="39">
        <v>164.2</v>
      </c>
      <c r="AY7" s="39">
        <v>475.07</v>
      </c>
      <c r="AZ7" s="39">
        <v>473.46</v>
      </c>
      <c r="BA7" s="39">
        <v>240.81</v>
      </c>
      <c r="BB7" s="39">
        <v>241.71</v>
      </c>
      <c r="BC7" s="39">
        <v>249.08</v>
      </c>
      <c r="BD7" s="39">
        <v>262.87</v>
      </c>
      <c r="BE7" s="39">
        <v>720.19</v>
      </c>
      <c r="BF7" s="39">
        <v>727.57</v>
      </c>
      <c r="BG7" s="39">
        <v>728.99</v>
      </c>
      <c r="BH7" s="39">
        <v>725.94</v>
      </c>
      <c r="BI7" s="39">
        <v>710.94</v>
      </c>
      <c r="BJ7" s="39">
        <v>296.5</v>
      </c>
      <c r="BK7" s="39">
        <v>285.77</v>
      </c>
      <c r="BL7" s="39">
        <v>283.10000000000002</v>
      </c>
      <c r="BM7" s="39">
        <v>274.14</v>
      </c>
      <c r="BN7" s="39">
        <v>266.66000000000003</v>
      </c>
      <c r="BO7" s="39">
        <v>270.87</v>
      </c>
      <c r="BP7" s="39">
        <v>94.17</v>
      </c>
      <c r="BQ7" s="39">
        <v>91.58</v>
      </c>
      <c r="BR7" s="39">
        <v>104.59</v>
      </c>
      <c r="BS7" s="39">
        <v>101.92</v>
      </c>
      <c r="BT7" s="39">
        <v>100.04</v>
      </c>
      <c r="BU7" s="39">
        <v>100.42</v>
      </c>
      <c r="BV7" s="39">
        <v>100.77</v>
      </c>
      <c r="BW7" s="39">
        <v>107.74</v>
      </c>
      <c r="BX7" s="39">
        <v>108.81</v>
      </c>
      <c r="BY7" s="39">
        <v>110.87</v>
      </c>
      <c r="BZ7" s="39">
        <v>105.59</v>
      </c>
      <c r="CA7" s="39">
        <v>138.59</v>
      </c>
      <c r="CB7" s="39">
        <v>142.01</v>
      </c>
      <c r="CC7" s="39">
        <v>124.06</v>
      </c>
      <c r="CD7" s="39">
        <v>126.99</v>
      </c>
      <c r="CE7" s="39">
        <v>129.29</v>
      </c>
      <c r="CF7" s="39">
        <v>166.61</v>
      </c>
      <c r="CG7" s="39">
        <v>165.74</v>
      </c>
      <c r="CH7" s="39">
        <v>154.33000000000001</v>
      </c>
      <c r="CI7" s="39">
        <v>152.94999999999999</v>
      </c>
      <c r="CJ7" s="39">
        <v>150.54</v>
      </c>
      <c r="CK7" s="39">
        <v>163.27000000000001</v>
      </c>
      <c r="CL7" s="39">
        <v>65.45</v>
      </c>
      <c r="CM7" s="39">
        <v>64.28</v>
      </c>
      <c r="CN7" s="39">
        <v>65.69</v>
      </c>
      <c r="CO7" s="39">
        <v>67.89</v>
      </c>
      <c r="CP7" s="39">
        <v>67.83</v>
      </c>
      <c r="CQ7" s="39">
        <v>64.09</v>
      </c>
      <c r="CR7" s="39">
        <v>63.91</v>
      </c>
      <c r="CS7" s="39">
        <v>63.25</v>
      </c>
      <c r="CT7" s="39">
        <v>63.03</v>
      </c>
      <c r="CU7" s="39">
        <v>63.18</v>
      </c>
      <c r="CV7" s="39">
        <v>59.94</v>
      </c>
      <c r="CW7" s="39">
        <v>91.45</v>
      </c>
      <c r="CX7" s="39">
        <v>91.15</v>
      </c>
      <c r="CY7" s="39">
        <v>90.82</v>
      </c>
      <c r="CZ7" s="39">
        <v>90.4</v>
      </c>
      <c r="DA7" s="39">
        <v>90.72</v>
      </c>
      <c r="DB7" s="39">
        <v>91.19</v>
      </c>
      <c r="DC7" s="39">
        <v>91.45</v>
      </c>
      <c r="DD7" s="39">
        <v>91.07</v>
      </c>
      <c r="DE7" s="39">
        <v>91.21</v>
      </c>
      <c r="DF7" s="39">
        <v>91.6</v>
      </c>
      <c r="DG7" s="39">
        <v>90.22</v>
      </c>
      <c r="DH7" s="39">
        <v>36.18</v>
      </c>
      <c r="DI7" s="39">
        <v>37.86</v>
      </c>
      <c r="DJ7" s="39">
        <v>39.69</v>
      </c>
      <c r="DK7" s="39">
        <v>41</v>
      </c>
      <c r="DL7" s="39">
        <v>42.82</v>
      </c>
      <c r="DM7" s="39">
        <v>44.41</v>
      </c>
      <c r="DN7" s="39">
        <v>45.38</v>
      </c>
      <c r="DO7" s="39">
        <v>47.7</v>
      </c>
      <c r="DP7" s="39">
        <v>48.41</v>
      </c>
      <c r="DQ7" s="39">
        <v>49.1</v>
      </c>
      <c r="DR7" s="39">
        <v>47.91</v>
      </c>
      <c r="DS7" s="39">
        <v>5.07</v>
      </c>
      <c r="DT7" s="39">
        <v>5.63</v>
      </c>
      <c r="DU7" s="39">
        <v>6.81</v>
      </c>
      <c r="DV7" s="39">
        <v>7.83</v>
      </c>
      <c r="DW7" s="39">
        <v>9.0299999999999994</v>
      </c>
      <c r="DX7" s="39">
        <v>12.28</v>
      </c>
      <c r="DY7" s="39">
        <v>13.33</v>
      </c>
      <c r="DZ7" s="39">
        <v>14.54</v>
      </c>
      <c r="EA7" s="39">
        <v>16.16</v>
      </c>
      <c r="EB7" s="39">
        <v>17.420000000000002</v>
      </c>
      <c r="EC7" s="39">
        <v>15</v>
      </c>
      <c r="ED7" s="39">
        <v>0.78</v>
      </c>
      <c r="EE7" s="39">
        <v>0.78</v>
      </c>
      <c r="EF7" s="39">
        <v>0.55000000000000004</v>
      </c>
      <c r="EG7" s="39">
        <v>0.67</v>
      </c>
      <c r="EH7" s="39">
        <v>0.41</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2018-02-07T06:00:54Z</cp:lastPrinted>
  <dcterms:created xsi:type="dcterms:W3CDTF">2017-12-25T01:27:05Z</dcterms:created>
  <dcterms:modified xsi:type="dcterms:W3CDTF">2018-02-07T06:05:43Z</dcterms:modified>
  <cp:category/>
</cp:coreProperties>
</file>