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S01.toyama-city.local\リダイレクト\104010\Desktop\経営比較分析\提出用\"/>
    </mc:Choice>
  </mc:AlternateContent>
  <workbookProtection workbookPassword="B319" lockStructure="1"/>
  <bookViews>
    <workbookView xWindow="240" yWindow="42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<sst xmlns="http://schemas.openxmlformats.org/spreadsheetml/2006/main" count="235" uniqueCount="123">
  <si>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</si>
  <si>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</si>
  <si>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</si>
  <si>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</si>
  <si>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</si>
  <si>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</si>
  <si>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</si>
  <si>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</si>
  <si>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</si>
  <si>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</si>
  <si>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</si>
  <si>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</si>
  <si>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</si>
  <si>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</si>
  <si>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</si>
  <si>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</si>
  <si>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</si>
  <si>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</si>
  <si>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</si>
  <si>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</si>
  <si>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</si>
  <si>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</si>
  <si>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</si>
  <si>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</si>
  <si>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</si>
  <si>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</si>
  <si>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</si>
  <si>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</si>
  <si>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</si>
  <si>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</si>
  <si>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</si>
  <si>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</si>
  <si>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</si>
  <si>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</si>
  <si>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</si>
  <si>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</si>
  <si>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</si>
  <si>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</si>
  <si>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</si>
  <si>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</si>
  <si>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</si>
  <si>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</si>
  <si>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</si>
  <si>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</si>
  <si>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</si>
  <si>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</si>
  <si>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</si>
  <si>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</si>
  <si>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</si>
  <si>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</si>
  <si>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</si>
  <si>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</si>
  <si>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</si>
  <si>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</si>
  <si>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</si>
  <si>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</si>
  <si>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</si>
  <si>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</si>
  <si>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</si>
  <si>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</si>
  <si>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</si>
  <si>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</si>
  <si>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</si>
  <si>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</si>
  <si>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</si>
  <si>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</si>
  <si>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</si>
  <si>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</si>
  <si>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</si>
  <si>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</si>
  <si>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</si>
  <si>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</si>
  <si>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</si>
  <si>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</si>
  <si>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</si>
  <si>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</si>
  <si>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</si>
  <si>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</si>
  <si>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</si>
  <si>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</si>
  <si>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</si>
  <si>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</si>
  <si>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</si>
  <si>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</si>
  <si>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</si>
  <si>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</si>
  <si>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</si>
  <si>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</si>
  <si>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</si>
  <si>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</si>
  <si>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</si>
  <si>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</si>
  <si>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</si>
  <si>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</si>
  <si>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</si>
  <si>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</si>
  <si>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</si>
  <si>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</si>
  <si>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</si>
  <si>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</si>
  <si>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</si>
  <si>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</si>
  <si>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</si>
  <si>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</si>
  <si>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</si>
  <si>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</si>
  <si>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</si>
  <si>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</si>
  <si>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富山市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</si>
  <si>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</si>
  <si>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</si>
  <si>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</si>
  <si>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</si>
  <si>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</si>
  <si>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</si>
  <si>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</si>
  <si>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</si>
  <si>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</si>
  <si>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</si>
  <si>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</si>
  <si>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・短期的な支払い能力を示す流動比率の数値が低い状況にありますが、企業債の償還が進んでいるほか、経常収支比率や経費回収率も100％を超えていることなど、概ね健全な状況にあると考えています。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Ph sb="21" eb="22">
      <t>ヒク</t>
    </rPh>
    <rPh sb="32" eb="34">
      <t>キギョウ</t>
    </rPh>
    <rPh sb="34" eb="35">
      <t>サイ</t>
    </rPh>
    <rPh sb="36" eb="38">
      <t>ショウカン</t>
    </rPh>
    <rPh sb="39" eb="40">
      <t>スス</t>
    </rPh>
    <rPh sb="152" eb="153">
      <t>ミズ</t>
    </rPh>
    <rPh sb="153" eb="155">
      <t>ジュヨウ</t>
    </rPh>
    <rPh sb="156" eb="158">
      <t>ゲンショウ</t>
    </rPh>
    <rPh sb="192" eb="195">
      <t>ロウキュウカ</t>
    </rPh>
    <phoneticPr fontId="7"/>
  </si>
  <si>
    <t>・有形固定資産減価償却率及び管渠老朽化率は、管渠・処理場等の老朽化が進んでいることから、年々高くなっています。
・これらの老朽化対策として、管渠については、経過年数や災害時における影響度等を勘案し、緊急度の高いものから、内部の腐食状況等を確認するカメラ調査を進めています。また、調査の結果、対策が必要と判断したものから計画的に更新を行い、合わせて耐震化を図っています。
・処理場については、予防保全の観点から計画的に機械・設備類を更新していくことにより長寿命化を図っています。
・管渠改善率は、カメラ調査により改築の緊急度が低いことを確認できた管渠延長が増加したため、前年度よりも増加しています。</t>
    <rPh sb="34" eb="35">
      <t>スス</t>
    </rPh>
    <rPh sb="61" eb="64">
      <t>ロウキュウカ</t>
    </rPh>
    <rPh sb="64" eb="66">
      <t>タイサク</t>
    </rPh>
    <rPh sb="70" eb="72">
      <t>カンキョ</t>
    </rPh>
    <rPh sb="85" eb="86">
      <t>ジ</t>
    </rPh>
    <rPh sb="119" eb="121">
      <t>カクニン</t>
    </rPh>
    <rPh sb="163" eb="165">
      <t>コウシン</t>
    </rPh>
    <rPh sb="166" eb="167">
      <t>オコナ</t>
    </rPh>
    <rPh sb="169" eb="170">
      <t>ア</t>
    </rPh>
    <rPh sb="186" eb="189">
      <t>ショリジョウ</t>
    </rPh>
    <rPh sb="200" eb="202">
      <t>カンテン</t>
    </rPh>
    <rPh sb="204" eb="207">
      <t>ケイカクテキ</t>
    </rPh>
    <rPh sb="208" eb="210">
      <t>キカイ</t>
    </rPh>
    <rPh sb="211" eb="213">
      <t>セツビ</t>
    </rPh>
    <rPh sb="213" eb="214">
      <t>ルイ</t>
    </rPh>
    <rPh sb="215" eb="217">
      <t>コウシン</t>
    </rPh>
    <rPh sb="226" eb="230">
      <t>チョウジュミョウカ</t>
    </rPh>
    <rPh sb="231" eb="232">
      <t>ハカ</t>
    </rPh>
    <rPh sb="240" eb="242">
      <t>カンキョ</t>
    </rPh>
    <rPh sb="242" eb="244">
      <t>カイゼン</t>
    </rPh>
    <rPh sb="244" eb="245">
      <t>リツ</t>
    </rPh>
    <rPh sb="250" eb="252">
      <t>チョウサ</t>
    </rPh>
    <rPh sb="255" eb="257">
      <t>カイチク</t>
    </rPh>
    <rPh sb="258" eb="261">
      <t>キンキュウド</t>
    </rPh>
    <rPh sb="262" eb="263">
      <t>ヒク</t>
    </rPh>
    <rPh sb="267" eb="269">
      <t>カクニン</t>
    </rPh>
    <rPh sb="272" eb="274">
      <t>カンキョ</t>
    </rPh>
    <rPh sb="274" eb="276">
      <t>エンチョウ</t>
    </rPh>
    <rPh sb="277" eb="279">
      <t>ゾウカ</t>
    </rPh>
    <rPh sb="284" eb="287">
      <t>ゼンネンド</t>
    </rPh>
    <rPh sb="290" eb="292">
      <t>ゾウカ</t>
    </rPh>
    <phoneticPr fontId="7"/>
  </si>
  <si>
    <t>・経常収支比率は、経常収支が黒字を示す100％以上を維持しています。これは、収入の面では、主要な財源である下水道収益（使用料収入）が横ばいで推移している一方で、費用の面において、企業債償還の進行に伴い支払利息が減少していることによるものです。
・流動比率は、類似団体と比べ低い値となっています。これは、処理区域を拡張するための集中的投資の財源として発行した企業債の償還がピークの時期を迎えているためであり、今後、償還が進むにつれて改善していくものと見込んでいます。
・企業債残高対事業規模比率は、企業債の償還を着実に進めていることから、今後改善していくものと見込んでいます。
・経費回収率は100％以上を維持していますが、上記のように、企業債の償還額が大きいため流動比率が低い水準にあります。このため、引き続き資金残高の動きに注意しながら事業を実施していく必要があります。
・水洗化率は、下水道未接続世帯への啓発活動を継続して取り組み普及促進を図っていることから、接続世帯数の増加とともに年々高くなっています。</t>
    <rPh sb="1" eb="3">
      <t>ケイジョウ</t>
    </rPh>
    <rPh sb="3" eb="5">
      <t>シュウシ</t>
    </rPh>
    <rPh sb="5" eb="7">
      <t>ヒリツ</t>
    </rPh>
    <rPh sb="26" eb="28">
      <t>イジ</t>
    </rPh>
    <rPh sb="41" eb="42">
      <t>メン</t>
    </rPh>
    <rPh sb="45" eb="47">
      <t>シュヨウ</t>
    </rPh>
    <rPh sb="48" eb="50">
      <t>ザイゲン</t>
    </rPh>
    <rPh sb="56" eb="58">
      <t>シュウエキ</t>
    </rPh>
    <rPh sb="59" eb="62">
      <t>シヨウリョウ</t>
    </rPh>
    <rPh sb="62" eb="64">
      <t>シュウニュウ</t>
    </rPh>
    <rPh sb="70" eb="72">
      <t>スイイ</t>
    </rPh>
    <rPh sb="76" eb="78">
      <t>イッポウ</t>
    </rPh>
    <rPh sb="83" eb="84">
      <t>メン</t>
    </rPh>
    <rPh sb="89" eb="91">
      <t>キギョウ</t>
    </rPh>
    <rPh sb="91" eb="92">
      <t>サイ</t>
    </rPh>
    <rPh sb="92" eb="94">
      <t>ショウカン</t>
    </rPh>
    <rPh sb="95" eb="97">
      <t>シンコウ</t>
    </rPh>
    <rPh sb="98" eb="99">
      <t>トモナ</t>
    </rPh>
    <rPh sb="129" eb="131">
      <t>ルイジ</t>
    </rPh>
    <rPh sb="131" eb="133">
      <t>ダンタイ</t>
    </rPh>
    <rPh sb="134" eb="135">
      <t>クラ</t>
    </rPh>
    <rPh sb="189" eb="191">
      <t>ジキ</t>
    </rPh>
    <rPh sb="192" eb="193">
      <t>ムカ</t>
    </rPh>
    <rPh sb="203" eb="205">
      <t>コンゴ</t>
    </rPh>
    <rPh sb="255" eb="257">
      <t>チャクジツ</t>
    </rPh>
    <rPh sb="258" eb="259">
      <t>スス</t>
    </rPh>
    <rPh sb="268" eb="270">
      <t>コンゴ</t>
    </rPh>
    <rPh sb="299" eb="301">
      <t>イジョウ</t>
    </rPh>
    <rPh sb="302" eb="304">
      <t>イジ</t>
    </rPh>
    <rPh sb="311" eb="313">
      <t>ジョウキ</t>
    </rPh>
    <rPh sb="326" eb="327">
      <t>オオ</t>
    </rPh>
    <rPh sb="351" eb="352">
      <t>ヒ</t>
    </rPh>
    <rPh sb="353" eb="354">
      <t>ツヅ</t>
    </rPh>
    <rPh sb="360" eb="361">
      <t>ウゴ</t>
    </rPh>
    <rPh sb="363" eb="365">
      <t>チュウイ</t>
    </rPh>
    <rPh sb="446" eb="447">
      <t>タカ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</si>
</sst>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13" xfId="1" applyNumberFormat="1" applyFont="1" applyBorder="1" applyAlignment="1" applyProtection="1">
      <alignment horizontal="center" vertical="center"/>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0.06</c:v>
                </c:pt>
                <c:pt idx="1">
                  <c:v>0.1</c:v>
                </c:pt>
                <c:pt idx="2">
                  <c:v>0.06</c:v>
                </c:pt>
                <c:pt idx="3">
                  <c:v>0.05</c:v>
                </c:pt>
                <c:pt idx="4">
                  <c:v>5.47</c:v>
                </c:pt>
              </c:numCache>
            </c:numRef>
          </c:val>
        </c:ser>
        <c:dLbls>
          <c:showLegendKey val="0"/>
          <c:showVal val="0"/>
          <c:showCatName val="0"/>
          <c:showSerName val="0"/>
          <c:showPercent val="0"/>
          <c:showBubbleSize val="0"/>
        </c:dLbls>
        <c:gapWidth val="150"/>
        <c:axId val="523412744"/>
        <c:axId val="52341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523412744"/>
        <c:axId val="523410000"/>
      </c:lineChart>
      <c:dateAx>
        <c:axId val="523412744"/>
        <c:scaling>
          <c:orientation val="minMax"/>
        </c:scaling>
        <c:delete val="1"/>
        <c:axPos val="b"/>
        <c:numFmt formatCode="ge" sourceLinked="1"/>
        <c:majorTickMark val="none"/>
        <c:minorTickMark val="none"/>
        <c:tickLblPos val="none"/>
        <c:crossAx val="523410000"/>
        <c:crosses val="autoZero"/>
        <c:auto val="1"/>
        <c:lblOffset val="100"/>
        <c:baseTimeUnit val="years"/>
      </c:dateAx>
      <c:valAx>
        <c:axId val="52341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41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45.47</c:v>
                </c:pt>
                <c:pt idx="1">
                  <c:v>46.13</c:v>
                </c:pt>
                <c:pt idx="2">
                  <c:v>56.22</c:v>
                </c:pt>
                <c:pt idx="3">
                  <c:v>55.66</c:v>
                </c:pt>
                <c:pt idx="4">
                  <c:v>54.76</c:v>
                </c:pt>
              </c:numCache>
            </c:numRef>
          </c:val>
        </c:ser>
        <c:dLbls>
          <c:showLegendKey val="0"/>
          <c:showVal val="0"/>
          <c:showCatName val="0"/>
          <c:showSerName val="0"/>
          <c:showPercent val="0"/>
          <c:showBubbleSize val="0"/>
        </c:dLbls>
        <c:gapWidth val="150"/>
        <c:axId val="125724192"/>
        <c:axId val="1257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125724192"/>
        <c:axId val="125721056"/>
      </c:lineChart>
      <c:dateAx>
        <c:axId val="125724192"/>
        <c:scaling>
          <c:orientation val="minMax"/>
        </c:scaling>
        <c:delete val="1"/>
        <c:axPos val="b"/>
        <c:numFmt formatCode="ge" sourceLinked="1"/>
        <c:majorTickMark val="none"/>
        <c:minorTickMark val="none"/>
        <c:tickLblPos val="none"/>
        <c:crossAx val="125721056"/>
        <c:crosses val="autoZero"/>
        <c:auto val="1"/>
        <c:lblOffset val="100"/>
        <c:baseTimeUnit val="years"/>
      </c:dateAx>
      <c:valAx>
        <c:axId val="1257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95.72</c:v>
                </c:pt>
                <c:pt idx="1">
                  <c:v>95.91</c:v>
                </c:pt>
                <c:pt idx="2">
                  <c:v>96.16</c:v>
                </c:pt>
                <c:pt idx="3">
                  <c:v>96.3</c:v>
                </c:pt>
                <c:pt idx="4">
                  <c:v>96.59</c:v>
                </c:pt>
              </c:numCache>
            </c:numRef>
          </c:val>
        </c:ser>
        <c:dLbls>
          <c:showLegendKey val="0"/>
          <c:showVal val="0"/>
          <c:showCatName val="0"/>
          <c:showSerName val="0"/>
          <c:showPercent val="0"/>
          <c:showBubbleSize val="0"/>
        </c:dLbls>
        <c:gapWidth val="150"/>
        <c:axId val="125723016"/>
        <c:axId val="12572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125723016"/>
        <c:axId val="125722232"/>
      </c:lineChart>
      <c:dateAx>
        <c:axId val="125723016"/>
        <c:scaling>
          <c:orientation val="minMax"/>
        </c:scaling>
        <c:delete val="1"/>
        <c:axPos val="b"/>
        <c:numFmt formatCode="ge" sourceLinked="1"/>
        <c:majorTickMark val="none"/>
        <c:minorTickMark val="none"/>
        <c:tickLblPos val="none"/>
        <c:crossAx val="125722232"/>
        <c:crosses val="autoZero"/>
        <c:auto val="1"/>
        <c:lblOffset val="100"/>
        <c:baseTimeUnit val="years"/>
      </c:dateAx>
      <c:valAx>
        <c:axId val="12572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2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111.69</c:v>
                </c:pt>
                <c:pt idx="1">
                  <c:v>112.35</c:v>
                </c:pt>
                <c:pt idx="2">
                  <c:v>114.39</c:v>
                </c:pt>
                <c:pt idx="3">
                  <c:v>115.24</c:v>
                </c:pt>
                <c:pt idx="4">
                  <c:v>118.2</c:v>
                </c:pt>
              </c:numCache>
            </c:numRef>
          </c:val>
        </c:ser>
        <c:dLbls>
          <c:showLegendKey val="0"/>
          <c:showVal val="0"/>
          <c:showCatName val="0"/>
          <c:showSerName val="0"/>
          <c:showPercent val="0"/>
          <c:showBubbleSize val="0"/>
        </c:dLbls>
        <c:gapWidth val="150"/>
        <c:axId val="154786160"/>
        <c:axId val="15478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154786160"/>
        <c:axId val="154784592"/>
      </c:lineChart>
      <c:dateAx>
        <c:axId val="154786160"/>
        <c:scaling>
          <c:orientation val="minMax"/>
        </c:scaling>
        <c:delete val="1"/>
        <c:axPos val="b"/>
        <c:numFmt formatCode="ge" sourceLinked="1"/>
        <c:majorTickMark val="none"/>
        <c:minorTickMark val="none"/>
        <c:tickLblPos val="none"/>
        <c:crossAx val="154784592"/>
        <c:crosses val="autoZero"/>
        <c:auto val="1"/>
        <c:lblOffset val="100"/>
        <c:baseTimeUnit val="years"/>
      </c:dateAx>
      <c:valAx>
        <c:axId val="15478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8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17.21</c:v>
                </c:pt>
                <c:pt idx="1">
                  <c:v>18.55</c:v>
                </c:pt>
                <c:pt idx="2">
                  <c:v>32.69</c:v>
                </c:pt>
                <c:pt idx="3">
                  <c:v>34.549999999999997</c:v>
                </c:pt>
                <c:pt idx="4">
                  <c:v>36.53</c:v>
                </c:pt>
              </c:numCache>
            </c:numRef>
          </c:val>
        </c:ser>
        <c:dLbls>
          <c:showLegendKey val="0"/>
          <c:showVal val="0"/>
          <c:showCatName val="0"/>
          <c:showSerName val="0"/>
          <c:showPercent val="0"/>
          <c:showBubbleSize val="0"/>
        </c:dLbls>
        <c:gapWidth val="150"/>
        <c:axId val="122795360"/>
        <c:axId val="73146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122795360"/>
        <c:axId val="731464312"/>
      </c:lineChart>
      <c:dateAx>
        <c:axId val="122795360"/>
        <c:scaling>
          <c:orientation val="minMax"/>
        </c:scaling>
        <c:delete val="1"/>
        <c:axPos val="b"/>
        <c:numFmt formatCode="ge" sourceLinked="1"/>
        <c:majorTickMark val="none"/>
        <c:minorTickMark val="none"/>
        <c:tickLblPos val="none"/>
        <c:crossAx val="731464312"/>
        <c:crosses val="autoZero"/>
        <c:auto val="1"/>
        <c:lblOffset val="100"/>
        <c:baseTimeUnit val="years"/>
      </c:dateAx>
      <c:valAx>
        <c:axId val="73146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1.56</c:v>
                </c:pt>
                <c:pt idx="1">
                  <c:v>2.14</c:v>
                </c:pt>
                <c:pt idx="2">
                  <c:v>2.5099999999999998</c:v>
                </c:pt>
                <c:pt idx="3">
                  <c:v>3.34</c:v>
                </c:pt>
                <c:pt idx="4">
                  <c:v>3.71</c:v>
                </c:pt>
              </c:numCache>
            </c:numRef>
          </c:val>
        </c:ser>
        <c:dLbls>
          <c:showLegendKey val="0"/>
          <c:showVal val="0"/>
          <c:showCatName val="0"/>
          <c:showSerName val="0"/>
          <c:showPercent val="0"/>
          <c:showBubbleSize val="0"/>
        </c:dLbls>
        <c:gapWidth val="150"/>
        <c:axId val="520919064"/>
        <c:axId val="51923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520919064"/>
        <c:axId val="519232552"/>
      </c:lineChart>
      <c:dateAx>
        <c:axId val="520919064"/>
        <c:scaling>
          <c:orientation val="minMax"/>
        </c:scaling>
        <c:delete val="1"/>
        <c:axPos val="b"/>
        <c:numFmt formatCode="ge" sourceLinked="1"/>
        <c:majorTickMark val="none"/>
        <c:minorTickMark val="none"/>
        <c:tickLblPos val="none"/>
        <c:crossAx val="519232552"/>
        <c:crosses val="autoZero"/>
        <c:auto val="1"/>
        <c:lblOffset val="100"/>
        <c:baseTimeUnit val="years"/>
      </c:dateAx>
      <c:valAx>
        <c:axId val="51923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91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9233728"/>
        <c:axId val="51923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519233728"/>
        <c:axId val="519234120"/>
      </c:lineChart>
      <c:dateAx>
        <c:axId val="519233728"/>
        <c:scaling>
          <c:orientation val="minMax"/>
        </c:scaling>
        <c:delete val="1"/>
        <c:axPos val="b"/>
        <c:numFmt formatCode="ge" sourceLinked="1"/>
        <c:majorTickMark val="none"/>
        <c:minorTickMark val="none"/>
        <c:tickLblPos val="none"/>
        <c:crossAx val="519234120"/>
        <c:crosses val="autoZero"/>
        <c:auto val="1"/>
        <c:lblOffset val="100"/>
        <c:baseTimeUnit val="years"/>
      </c:dateAx>
      <c:valAx>
        <c:axId val="51923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2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308.13</c:v>
                </c:pt>
                <c:pt idx="1">
                  <c:v>231.24</c:v>
                </c:pt>
                <c:pt idx="2">
                  <c:v>31.66</c:v>
                </c:pt>
                <c:pt idx="3">
                  <c:v>30.15</c:v>
                </c:pt>
                <c:pt idx="4">
                  <c:v>28.09</c:v>
                </c:pt>
              </c:numCache>
            </c:numRef>
          </c:val>
        </c:ser>
        <c:dLbls>
          <c:showLegendKey val="0"/>
          <c:showVal val="0"/>
          <c:showCatName val="0"/>
          <c:showSerName val="0"/>
          <c:showPercent val="0"/>
          <c:showBubbleSize val="0"/>
        </c:dLbls>
        <c:gapWidth val="150"/>
        <c:axId val="519235688"/>
        <c:axId val="51923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519235688"/>
        <c:axId val="519236080"/>
      </c:lineChart>
      <c:dateAx>
        <c:axId val="519235688"/>
        <c:scaling>
          <c:orientation val="minMax"/>
        </c:scaling>
        <c:delete val="1"/>
        <c:axPos val="b"/>
        <c:numFmt formatCode="ge" sourceLinked="1"/>
        <c:majorTickMark val="none"/>
        <c:minorTickMark val="none"/>
        <c:tickLblPos val="none"/>
        <c:crossAx val="519236080"/>
        <c:crosses val="autoZero"/>
        <c:auto val="1"/>
        <c:lblOffset val="100"/>
        <c:baseTimeUnit val="years"/>
      </c:dateAx>
      <c:valAx>
        <c:axId val="51923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23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788.24</c:v>
                </c:pt>
                <c:pt idx="1">
                  <c:v>739.48</c:v>
                </c:pt>
                <c:pt idx="2">
                  <c:v>728.43</c:v>
                </c:pt>
                <c:pt idx="3">
                  <c:v>665.61</c:v>
                </c:pt>
                <c:pt idx="4">
                  <c:v>577.97</c:v>
                </c:pt>
              </c:numCache>
            </c:numRef>
          </c:val>
        </c:ser>
        <c:dLbls>
          <c:showLegendKey val="0"/>
          <c:showVal val="0"/>
          <c:showCatName val="0"/>
          <c:showSerName val="0"/>
          <c:showPercent val="0"/>
          <c:showBubbleSize val="0"/>
        </c:dLbls>
        <c:gapWidth val="150"/>
        <c:axId val="847377608"/>
        <c:axId val="84737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847377608"/>
        <c:axId val="847378000"/>
      </c:lineChart>
      <c:dateAx>
        <c:axId val="847377608"/>
        <c:scaling>
          <c:orientation val="minMax"/>
        </c:scaling>
        <c:delete val="1"/>
        <c:axPos val="b"/>
        <c:numFmt formatCode="ge" sourceLinked="1"/>
        <c:majorTickMark val="none"/>
        <c:minorTickMark val="none"/>
        <c:tickLblPos val="none"/>
        <c:crossAx val="847378000"/>
        <c:crosses val="autoZero"/>
        <c:auto val="1"/>
        <c:lblOffset val="100"/>
        <c:baseTimeUnit val="years"/>
      </c:dateAx>
      <c:valAx>
        <c:axId val="84737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37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112.47</c:v>
                </c:pt>
                <c:pt idx="1">
                  <c:v>117.97</c:v>
                </c:pt>
                <c:pt idx="2">
                  <c:v>120.81</c:v>
                </c:pt>
                <c:pt idx="3">
                  <c:v>121.29</c:v>
                </c:pt>
                <c:pt idx="4">
                  <c:v>127.47</c:v>
                </c:pt>
              </c:numCache>
            </c:numRef>
          </c:val>
        </c:ser>
        <c:dLbls>
          <c:showLegendKey val="0"/>
          <c:showVal val="0"/>
          <c:showCatName val="0"/>
          <c:showSerName val="0"/>
          <c:showPercent val="0"/>
          <c:showBubbleSize val="0"/>
        </c:dLbls>
        <c:gapWidth val="150"/>
        <c:axId val="847379176"/>
        <c:axId val="84737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847379176"/>
        <c:axId val="847379568"/>
      </c:lineChart>
      <c:dateAx>
        <c:axId val="847379176"/>
        <c:scaling>
          <c:orientation val="minMax"/>
        </c:scaling>
        <c:delete val="1"/>
        <c:axPos val="b"/>
        <c:numFmt formatCode="ge" sourceLinked="1"/>
        <c:majorTickMark val="none"/>
        <c:minorTickMark val="none"/>
        <c:tickLblPos val="none"/>
        <c:crossAx val="847379568"/>
        <c:crosses val="autoZero"/>
        <c:auto val="1"/>
        <c:lblOffset val="100"/>
        <c:baseTimeUnit val="years"/>
      </c:dateAx>
      <c:valAx>
        <c:axId val="84737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37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163.62</c:v>
                </c:pt>
                <c:pt idx="1">
                  <c:v>155.69</c:v>
                </c:pt>
                <c:pt idx="2">
                  <c:v>151.47999999999999</c:v>
                </c:pt>
                <c:pt idx="3">
                  <c:v>150.09</c:v>
                </c:pt>
                <c:pt idx="4">
                  <c:v>142.97</c:v>
                </c:pt>
              </c:numCache>
            </c:numRef>
          </c:val>
        </c:ser>
        <c:dLbls>
          <c:showLegendKey val="0"/>
          <c:showVal val="0"/>
          <c:showCatName val="0"/>
          <c:showSerName val="0"/>
          <c:showPercent val="0"/>
          <c:showBubbleSize val="0"/>
        </c:dLbls>
        <c:gapWidth val="150"/>
        <c:axId val="519234512"/>
        <c:axId val="1257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519234512"/>
        <c:axId val="125727328"/>
      </c:lineChart>
      <c:dateAx>
        <c:axId val="519234512"/>
        <c:scaling>
          <c:orientation val="minMax"/>
        </c:scaling>
        <c:delete val="1"/>
        <c:axPos val="b"/>
        <c:numFmt formatCode="ge" sourceLinked="1"/>
        <c:majorTickMark val="none"/>
        <c:minorTickMark val="none"/>
        <c:tickLblPos val="none"/>
        <c:crossAx val="125727328"/>
        <c:crosses val="autoZero"/>
        <c:auto val="1"/>
        <c:lblOffset val="100"/>
        <c:baseTimeUnit val="years"/>
      </c:dateAx>
      <c:valAx>
        <c:axId val="1257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23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8" zoomScale="85" zoomScaleNormal="85" workbookViewId="0">
      <selection activeCell="AS12" sqref="AS12"/>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4" t="str">
        <f>データ!H6</f>
        <v>富山県　富山市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Ad</v>
      </c>
      <c r="X8" s="79"/>
      <c r="Y8" s="79"/>
      <c r="Z8" s="79"/>
      <c r="AA8" s="79"/>
      <c r="AB8" s="79"/>
      <c r="AC8" s="79"/>
      <c r="AD8" s="80" t="s">
        <v>119</v>
      </c>
      <c r="AE8" s="81"/>
      <c r="AF8" s="81"/>
      <c r="AG8" s="81"/>
      <c r="AH8" s="81"/>
      <c r="AI8" s="81"/>
      <c r="AJ8" s="82"/>
      <c r="AK8" s="4"/>
      <c r="AL8" s="74">
        <f>データ!S6</f>
        <v>418304</v>
      </c>
      <c r="AM8" s="74"/>
      <c r="AN8" s="74"/>
      <c r="AO8" s="74"/>
      <c r="AP8" s="74"/>
      <c r="AQ8" s="74"/>
      <c r="AR8" s="74"/>
      <c r="AS8" s="74"/>
      <c r="AT8" s="73">
        <f>データ!T6</f>
        <v>1241.77</v>
      </c>
      <c r="AU8" s="73"/>
      <c r="AV8" s="73"/>
      <c r="AW8" s="73"/>
      <c r="AX8" s="73"/>
      <c r="AY8" s="73"/>
      <c r="AZ8" s="73"/>
      <c r="BA8" s="73"/>
      <c r="BB8" s="73">
        <f>データ!U6</f>
        <v>336.86</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53.54</v>
      </c>
      <c r="J10" s="73"/>
      <c r="K10" s="73"/>
      <c r="L10" s="73"/>
      <c r="M10" s="73"/>
      <c r="N10" s="73"/>
      <c r="O10" s="73"/>
      <c r="P10" s="73">
        <f>データ!P6</f>
        <v>73.09</v>
      </c>
      <c r="Q10" s="73"/>
      <c r="R10" s="73"/>
      <c r="S10" s="73"/>
      <c r="T10" s="73"/>
      <c r="U10" s="73"/>
      <c r="V10" s="73"/>
      <c r="W10" s="73">
        <f>データ!Q6</f>
        <v>85.74</v>
      </c>
      <c r="X10" s="73"/>
      <c r="Y10" s="73"/>
      <c r="Z10" s="73"/>
      <c r="AA10" s="73"/>
      <c r="AB10" s="73"/>
      <c r="AC10" s="73"/>
      <c r="AD10" s="74">
        <f>データ!R6</f>
        <v>3024</v>
      </c>
      <c r="AE10" s="74"/>
      <c r="AF10" s="74"/>
      <c r="AG10" s="74"/>
      <c r="AH10" s="74"/>
      <c r="AI10" s="74"/>
      <c r="AJ10" s="74"/>
      <c r="AK10" s="2"/>
      <c r="AL10" s="74">
        <f>データ!V6</f>
        <v>305267</v>
      </c>
      <c r="AM10" s="74"/>
      <c r="AN10" s="74"/>
      <c r="AO10" s="74"/>
      <c r="AP10" s="74"/>
      <c r="AQ10" s="74"/>
      <c r="AR10" s="74"/>
      <c r="AS10" s="74"/>
      <c r="AT10" s="73">
        <f>データ!W6</f>
        <v>72.17</v>
      </c>
      <c r="AU10" s="73"/>
      <c r="AV10" s="73"/>
      <c r="AW10" s="73"/>
      <c r="AX10" s="73"/>
      <c r="AY10" s="73"/>
      <c r="AZ10" s="73"/>
      <c r="BA10" s="73"/>
      <c r="BB10" s="73">
        <f>データ!X6</f>
        <v>4229.83</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122</v>
      </c>
      <c r="BM16" s="57"/>
      <c r="BN16" s="57"/>
      <c r="BO16" s="57"/>
      <c r="BP16" s="57"/>
      <c r="BQ16" s="57"/>
      <c r="BR16" s="57"/>
      <c r="BS16" s="57"/>
      <c r="BT16" s="57"/>
      <c r="BU16" s="57"/>
      <c r="BV16" s="57"/>
      <c r="BW16" s="57"/>
      <c r="BX16" s="57"/>
      <c r="BY16" s="57"/>
      <c r="BZ16" s="5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121</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6" t="s">
        <v>64</v>
      </c>
      <c r="I3" s="87"/>
      <c r="J3" s="87"/>
      <c r="K3" s="87"/>
      <c r="L3" s="87"/>
      <c r="M3" s="87"/>
      <c r="N3" s="87"/>
      <c r="O3" s="87"/>
      <c r="P3" s="87"/>
      <c r="Q3" s="87"/>
      <c r="R3" s="87"/>
      <c r="S3" s="87"/>
      <c r="T3" s="87"/>
      <c r="U3" s="87"/>
      <c r="V3" s="87"/>
      <c r="W3" s="87"/>
      <c r="X3" s="88"/>
      <c r="Y3" s="92" t="s">
        <v>65</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66</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c r="A4" s="29" t="s">
        <v>67</v>
      </c>
      <c r="B4" s="31"/>
      <c r="C4" s="31"/>
      <c r="D4" s="31"/>
      <c r="E4" s="31"/>
      <c r="F4" s="31"/>
      <c r="G4" s="31"/>
      <c r="H4" s="89"/>
      <c r="I4" s="90"/>
      <c r="J4" s="90"/>
      <c r="K4" s="90"/>
      <c r="L4" s="90"/>
      <c r="M4" s="90"/>
      <c r="N4" s="90"/>
      <c r="O4" s="90"/>
      <c r="P4" s="90"/>
      <c r="Q4" s="90"/>
      <c r="R4" s="90"/>
      <c r="S4" s="90"/>
      <c r="T4" s="90"/>
      <c r="U4" s="90"/>
      <c r="V4" s="90"/>
      <c r="W4" s="90"/>
      <c r="X4" s="91"/>
      <c r="Y4" s="85" t="s">
        <v>68</v>
      </c>
      <c r="Z4" s="85"/>
      <c r="AA4" s="85"/>
      <c r="AB4" s="85"/>
      <c r="AC4" s="85"/>
      <c r="AD4" s="85"/>
      <c r="AE4" s="85"/>
      <c r="AF4" s="85"/>
      <c r="AG4" s="85"/>
      <c r="AH4" s="85"/>
      <c r="AI4" s="85"/>
      <c r="AJ4" s="85" t="s">
        <v>69</v>
      </c>
      <c r="AK4" s="85"/>
      <c r="AL4" s="85"/>
      <c r="AM4" s="85"/>
      <c r="AN4" s="85"/>
      <c r="AO4" s="85"/>
      <c r="AP4" s="85"/>
      <c r="AQ4" s="85"/>
      <c r="AR4" s="85"/>
      <c r="AS4" s="85"/>
      <c r="AT4" s="85"/>
      <c r="AU4" s="85" t="s">
        <v>70</v>
      </c>
      <c r="AV4" s="85"/>
      <c r="AW4" s="85"/>
      <c r="AX4" s="85"/>
      <c r="AY4" s="85"/>
      <c r="AZ4" s="85"/>
      <c r="BA4" s="85"/>
      <c r="BB4" s="85"/>
      <c r="BC4" s="85"/>
      <c r="BD4" s="85"/>
      <c r="BE4" s="85"/>
      <c r="BF4" s="85" t="s">
        <v>71</v>
      </c>
      <c r="BG4" s="85"/>
      <c r="BH4" s="85"/>
      <c r="BI4" s="85"/>
      <c r="BJ4" s="85"/>
      <c r="BK4" s="85"/>
      <c r="BL4" s="85"/>
      <c r="BM4" s="85"/>
      <c r="BN4" s="85"/>
      <c r="BO4" s="85"/>
      <c r="BP4" s="85"/>
      <c r="BQ4" s="85" t="s">
        <v>72</v>
      </c>
      <c r="BR4" s="85"/>
      <c r="BS4" s="85"/>
      <c r="BT4" s="85"/>
      <c r="BU4" s="85"/>
      <c r="BV4" s="85"/>
      <c r="BW4" s="85"/>
      <c r="BX4" s="85"/>
      <c r="BY4" s="85"/>
      <c r="BZ4" s="85"/>
      <c r="CA4" s="85"/>
      <c r="CB4" s="85" t="s">
        <v>73</v>
      </c>
      <c r="CC4" s="85"/>
      <c r="CD4" s="85"/>
      <c r="CE4" s="85"/>
      <c r="CF4" s="85"/>
      <c r="CG4" s="85"/>
      <c r="CH4" s="85"/>
      <c r="CI4" s="85"/>
      <c r="CJ4" s="85"/>
      <c r="CK4" s="85"/>
      <c r="CL4" s="85"/>
      <c r="CM4" s="85" t="s">
        <v>74</v>
      </c>
      <c r="CN4" s="85"/>
      <c r="CO4" s="85"/>
      <c r="CP4" s="85"/>
      <c r="CQ4" s="85"/>
      <c r="CR4" s="85"/>
      <c r="CS4" s="85"/>
      <c r="CT4" s="85"/>
      <c r="CU4" s="85"/>
      <c r="CV4" s="85"/>
      <c r="CW4" s="85"/>
      <c r="CX4" s="85" t="s">
        <v>75</v>
      </c>
      <c r="CY4" s="85"/>
      <c r="CZ4" s="85"/>
      <c r="DA4" s="85"/>
      <c r="DB4" s="85"/>
      <c r="DC4" s="85"/>
      <c r="DD4" s="85"/>
      <c r="DE4" s="85"/>
      <c r="DF4" s="85"/>
      <c r="DG4" s="85"/>
      <c r="DH4" s="85"/>
      <c r="DI4" s="85" t="s">
        <v>76</v>
      </c>
      <c r="DJ4" s="85"/>
      <c r="DK4" s="85"/>
      <c r="DL4" s="85"/>
      <c r="DM4" s="85"/>
      <c r="DN4" s="85"/>
      <c r="DO4" s="85"/>
      <c r="DP4" s="85"/>
      <c r="DQ4" s="85"/>
      <c r="DR4" s="85"/>
      <c r="DS4" s="85"/>
      <c r="DT4" s="85" t="s">
        <v>77</v>
      </c>
      <c r="DU4" s="85"/>
      <c r="DV4" s="85"/>
      <c r="DW4" s="85"/>
      <c r="DX4" s="85"/>
      <c r="DY4" s="85"/>
      <c r="DZ4" s="85"/>
      <c r="EA4" s="85"/>
      <c r="EB4" s="85"/>
      <c r="EC4" s="85"/>
      <c r="ED4" s="85"/>
      <c r="EE4" s="85" t="s">
        <v>78</v>
      </c>
      <c r="EF4" s="85"/>
      <c r="EG4" s="85"/>
      <c r="EH4" s="85"/>
      <c r="EI4" s="85"/>
      <c r="EJ4" s="85"/>
      <c r="EK4" s="85"/>
      <c r="EL4" s="85"/>
      <c r="EM4" s="85"/>
      <c r="EN4" s="85"/>
      <c r="EO4" s="85"/>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162019</v>
      </c>
      <c r="D6" s="34">
        <f t="shared" si="3"/>
        <v>46</v>
      </c>
      <c r="E6" s="34">
        <f t="shared" si="3"/>
        <v>17</v>
      </c>
      <c r="F6" s="34">
        <f t="shared" si="3"/>
        <v>1</v>
      </c>
      <c r="G6" s="34">
        <f t="shared" si="3"/>
        <v>0</v>
      </c>
      <c r="H6" s="34" t="str">
        <f t="shared" si="3"/>
        <v>富山県　富山市</v>
      </c>
      <c r="I6" s="34" t="str">
        <f t="shared" si="3"/>
        <v>法適用</v>
      </c>
      <c r="J6" s="34" t="str">
        <f t="shared" si="3"/>
        <v>下水道事業</v>
      </c>
      <c r="K6" s="34" t="str">
        <f t="shared" si="3"/>
        <v>公共下水道</v>
      </c>
      <c r="L6" s="34" t="str">
        <f t="shared" si="3"/>
        <v>Ad</v>
      </c>
      <c r="M6" s="34">
        <f t="shared" si="3"/>
        <v>0</v>
      </c>
      <c r="N6" s="35" t="str">
        <f t="shared" si="3"/>
        <v>-</v>
      </c>
      <c r="O6" s="35">
        <f t="shared" si="3"/>
        <v>53.54</v>
      </c>
      <c r="P6" s="35">
        <f t="shared" si="3"/>
        <v>73.09</v>
      </c>
      <c r="Q6" s="35">
        <f t="shared" si="3"/>
        <v>85.74</v>
      </c>
      <c r="R6" s="35">
        <f t="shared" si="3"/>
        <v>3024</v>
      </c>
      <c r="S6" s="35">
        <f t="shared" si="3"/>
        <v>418304</v>
      </c>
      <c r="T6" s="35">
        <f t="shared" si="3"/>
        <v>1241.77</v>
      </c>
      <c r="U6" s="35">
        <f t="shared" si="3"/>
        <v>336.86</v>
      </c>
      <c r="V6" s="35">
        <f t="shared" si="3"/>
        <v>305267</v>
      </c>
      <c r="W6" s="35">
        <f t="shared" si="3"/>
        <v>72.17</v>
      </c>
      <c r="X6" s="35">
        <f t="shared" si="3"/>
        <v>4229.83</v>
      </c>
      <c r="Y6" s="36">
        <f>IF(Y7="",NA(),Y7)</f>
        <v>111.69</v>
      </c>
      <c r="Z6" s="36">
        <f t="shared" ref="Z6:AH6" si="4">IF(Z7="",NA(),Z7)</f>
        <v>112.35</v>
      </c>
      <c r="AA6" s="36">
        <f t="shared" si="4"/>
        <v>114.39</v>
      </c>
      <c r="AB6" s="36">
        <f t="shared" si="4"/>
        <v>115.24</v>
      </c>
      <c r="AC6" s="36">
        <f t="shared" si="4"/>
        <v>118.2</v>
      </c>
      <c r="AD6" s="36">
        <f t="shared" si="4"/>
        <v>104.17</v>
      </c>
      <c r="AE6" s="36">
        <f t="shared" si="4"/>
        <v>105.07</v>
      </c>
      <c r="AF6" s="36">
        <f t="shared" si="4"/>
        <v>108.53</v>
      </c>
      <c r="AG6" s="36">
        <f t="shared" si="4"/>
        <v>108.52</v>
      </c>
      <c r="AH6" s="36">
        <f t="shared" si="4"/>
        <v>109.12</v>
      </c>
      <c r="AI6" s="35" t="str">
        <f>IF(AI7="","",IF(AI7="-","【-】","【"&amp;SUBSTITUTE(TEXT(AI7,"#,##0.00"),"-","△")&amp;"】"))</f>
        <v>【108.57】</v>
      </c>
      <c r="AJ6" s="35">
        <f>IF(AJ7="",NA(),AJ7)</f>
        <v>0</v>
      </c>
      <c r="AK6" s="35">
        <f t="shared" ref="AK6:AS6" si="5">IF(AK7="",NA(),AK7)</f>
        <v>0</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308.13</v>
      </c>
      <c r="AV6" s="36">
        <f t="shared" ref="AV6:BD6" si="6">IF(AV7="",NA(),AV7)</f>
        <v>231.24</v>
      </c>
      <c r="AW6" s="36">
        <f t="shared" si="6"/>
        <v>31.66</v>
      </c>
      <c r="AX6" s="36">
        <f t="shared" si="6"/>
        <v>30.15</v>
      </c>
      <c r="AY6" s="36">
        <f t="shared" si="6"/>
        <v>28.09</v>
      </c>
      <c r="AZ6" s="36">
        <f t="shared" si="6"/>
        <v>152.78</v>
      </c>
      <c r="BA6" s="36">
        <f t="shared" si="6"/>
        <v>179.3</v>
      </c>
      <c r="BB6" s="36">
        <f t="shared" si="6"/>
        <v>45.99</v>
      </c>
      <c r="BC6" s="36">
        <f t="shared" si="6"/>
        <v>47.32</v>
      </c>
      <c r="BD6" s="36">
        <f t="shared" si="6"/>
        <v>49.96</v>
      </c>
      <c r="BE6" s="35" t="str">
        <f>IF(BE7="","",IF(BE7="-","【-】","【"&amp;SUBSTITUTE(TEXT(BE7,"#,##0.00"),"-","△")&amp;"】"))</f>
        <v>【59.95】</v>
      </c>
      <c r="BF6" s="36">
        <f>IF(BF7="",NA(),BF7)</f>
        <v>788.24</v>
      </c>
      <c r="BG6" s="36">
        <f t="shared" ref="BG6:BO6" si="7">IF(BG7="",NA(),BG7)</f>
        <v>739.48</v>
      </c>
      <c r="BH6" s="36">
        <f t="shared" si="7"/>
        <v>728.43</v>
      </c>
      <c r="BI6" s="36">
        <f t="shared" si="7"/>
        <v>665.61</v>
      </c>
      <c r="BJ6" s="36">
        <f t="shared" si="7"/>
        <v>577.97</v>
      </c>
      <c r="BK6" s="36">
        <f t="shared" si="7"/>
        <v>935.65</v>
      </c>
      <c r="BL6" s="36">
        <f t="shared" si="7"/>
        <v>924.44</v>
      </c>
      <c r="BM6" s="36">
        <f t="shared" si="7"/>
        <v>963.16</v>
      </c>
      <c r="BN6" s="36">
        <f t="shared" si="7"/>
        <v>1017.47</v>
      </c>
      <c r="BO6" s="36">
        <f t="shared" si="7"/>
        <v>970.35</v>
      </c>
      <c r="BP6" s="35" t="str">
        <f>IF(BP7="","",IF(BP7="-","【-】","【"&amp;SUBSTITUTE(TEXT(BP7,"#,##0.00"),"-","△")&amp;"】"))</f>
        <v>【728.30】</v>
      </c>
      <c r="BQ6" s="36">
        <f>IF(BQ7="",NA(),BQ7)</f>
        <v>112.47</v>
      </c>
      <c r="BR6" s="36">
        <f t="shared" ref="BR6:BZ6" si="8">IF(BR7="",NA(),BR7)</f>
        <v>117.97</v>
      </c>
      <c r="BS6" s="36">
        <f t="shared" si="8"/>
        <v>120.81</v>
      </c>
      <c r="BT6" s="36">
        <f t="shared" si="8"/>
        <v>121.29</v>
      </c>
      <c r="BU6" s="36">
        <f t="shared" si="8"/>
        <v>127.47</v>
      </c>
      <c r="BV6" s="36">
        <f t="shared" si="8"/>
        <v>90.14</v>
      </c>
      <c r="BW6" s="36">
        <f t="shared" si="8"/>
        <v>90.24</v>
      </c>
      <c r="BX6" s="36">
        <f t="shared" si="8"/>
        <v>94.82</v>
      </c>
      <c r="BY6" s="36">
        <f t="shared" si="8"/>
        <v>96.37</v>
      </c>
      <c r="BZ6" s="36">
        <f t="shared" si="8"/>
        <v>99.26</v>
      </c>
      <c r="CA6" s="35" t="str">
        <f>IF(CA7="","",IF(CA7="-","【-】","【"&amp;SUBSTITUTE(TEXT(CA7,"#,##0.00"),"-","△")&amp;"】"))</f>
        <v>【100.04】</v>
      </c>
      <c r="CB6" s="36">
        <f>IF(CB7="",NA(),CB7)</f>
        <v>163.62</v>
      </c>
      <c r="CC6" s="36">
        <f t="shared" ref="CC6:CK6" si="9">IF(CC7="",NA(),CC7)</f>
        <v>155.69</v>
      </c>
      <c r="CD6" s="36">
        <f t="shared" si="9"/>
        <v>151.47999999999999</v>
      </c>
      <c r="CE6" s="36">
        <f t="shared" si="9"/>
        <v>150.09</v>
      </c>
      <c r="CF6" s="36">
        <f t="shared" si="9"/>
        <v>142.97</v>
      </c>
      <c r="CG6" s="36">
        <f t="shared" si="9"/>
        <v>169.64</v>
      </c>
      <c r="CH6" s="36">
        <f t="shared" si="9"/>
        <v>170.22</v>
      </c>
      <c r="CI6" s="36">
        <f t="shared" si="9"/>
        <v>162.88</v>
      </c>
      <c r="CJ6" s="36">
        <f t="shared" si="9"/>
        <v>162.65</v>
      </c>
      <c r="CK6" s="36">
        <f t="shared" si="9"/>
        <v>159.53</v>
      </c>
      <c r="CL6" s="35" t="str">
        <f>IF(CL7="","",IF(CL7="-","【-】","【"&amp;SUBSTITUTE(TEXT(CL7,"#,##0.00"),"-","△")&amp;"】"))</f>
        <v>【137.82】</v>
      </c>
      <c r="CM6" s="36">
        <f>IF(CM7="",NA(),CM7)</f>
        <v>45.47</v>
      </c>
      <c r="CN6" s="36">
        <f t="shared" ref="CN6:CV6" si="10">IF(CN7="",NA(),CN7)</f>
        <v>46.13</v>
      </c>
      <c r="CO6" s="36">
        <f t="shared" si="10"/>
        <v>56.22</v>
      </c>
      <c r="CP6" s="36">
        <f t="shared" si="10"/>
        <v>55.66</v>
      </c>
      <c r="CQ6" s="36">
        <f t="shared" si="10"/>
        <v>54.76</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95.72</v>
      </c>
      <c r="CY6" s="36">
        <f t="shared" ref="CY6:DG6" si="11">IF(CY7="",NA(),CY7)</f>
        <v>95.91</v>
      </c>
      <c r="CZ6" s="36">
        <f t="shared" si="11"/>
        <v>96.16</v>
      </c>
      <c r="DA6" s="36">
        <f t="shared" si="11"/>
        <v>96.3</v>
      </c>
      <c r="DB6" s="36">
        <f t="shared" si="11"/>
        <v>96.59</v>
      </c>
      <c r="DC6" s="36">
        <f t="shared" si="11"/>
        <v>92.87</v>
      </c>
      <c r="DD6" s="36">
        <f t="shared" si="11"/>
        <v>93.01</v>
      </c>
      <c r="DE6" s="36">
        <f t="shared" si="11"/>
        <v>93.12</v>
      </c>
      <c r="DF6" s="36">
        <f t="shared" si="11"/>
        <v>93.38</v>
      </c>
      <c r="DG6" s="36">
        <f t="shared" si="11"/>
        <v>93.5</v>
      </c>
      <c r="DH6" s="35" t="str">
        <f>IF(DH7="","",IF(DH7="-","【-】","【"&amp;SUBSTITUTE(TEXT(DH7,"#,##0.00"),"-","△")&amp;"】"))</f>
        <v>【94.90】</v>
      </c>
      <c r="DI6" s="36">
        <f>IF(DI7="",NA(),DI7)</f>
        <v>17.21</v>
      </c>
      <c r="DJ6" s="36">
        <f t="shared" ref="DJ6:DR6" si="12">IF(DJ7="",NA(),DJ7)</f>
        <v>18.55</v>
      </c>
      <c r="DK6" s="36">
        <f t="shared" si="12"/>
        <v>32.69</v>
      </c>
      <c r="DL6" s="36">
        <f t="shared" si="12"/>
        <v>34.549999999999997</v>
      </c>
      <c r="DM6" s="36">
        <f t="shared" si="12"/>
        <v>36.53</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1.56</v>
      </c>
      <c r="DU6" s="36">
        <f t="shared" ref="DU6:EC6" si="13">IF(DU7="",NA(),DU7)</f>
        <v>2.14</v>
      </c>
      <c r="DV6" s="36">
        <f t="shared" si="13"/>
        <v>2.5099999999999998</v>
      </c>
      <c r="DW6" s="36">
        <f t="shared" si="13"/>
        <v>3.34</v>
      </c>
      <c r="DX6" s="36">
        <f t="shared" si="13"/>
        <v>3.71</v>
      </c>
      <c r="DY6" s="36">
        <f t="shared" si="13"/>
        <v>2.68</v>
      </c>
      <c r="DZ6" s="36">
        <f t="shared" si="13"/>
        <v>2.82</v>
      </c>
      <c r="EA6" s="36">
        <f t="shared" si="13"/>
        <v>3.05</v>
      </c>
      <c r="EB6" s="36">
        <f t="shared" si="13"/>
        <v>3.4</v>
      </c>
      <c r="EC6" s="36">
        <f t="shared" si="13"/>
        <v>3.84</v>
      </c>
      <c r="ED6" s="35" t="str">
        <f>IF(ED7="","",IF(ED7="-","【-】","【"&amp;SUBSTITUTE(TEXT(ED7,"#,##0.00"),"-","△")&amp;"】"))</f>
        <v>【4.96】</v>
      </c>
      <c r="EE6" s="36">
        <f>IF(EE7="",NA(),EE7)</f>
        <v>0.06</v>
      </c>
      <c r="EF6" s="36">
        <f t="shared" ref="EF6:EN6" si="14">IF(EF7="",NA(),EF7)</f>
        <v>0.1</v>
      </c>
      <c r="EG6" s="36">
        <f t="shared" si="14"/>
        <v>0.06</v>
      </c>
      <c r="EH6" s="36">
        <f t="shared" si="14"/>
        <v>0.05</v>
      </c>
      <c r="EI6" s="36">
        <f t="shared" si="14"/>
        <v>5.47</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162019</v>
      </c>
      <c r="D7" s="38">
        <v>46</v>
      </c>
      <c r="E7" s="38">
        <v>17</v>
      </c>
      <c r="F7" s="38">
        <v>1</v>
      </c>
      <c r="G7" s="38">
        <v>0</v>
      </c>
      <c r="H7" s="38" t="s">
        <v>108</v>
      </c>
      <c r="I7" s="38" t="s">
        <v>109</v>
      </c>
      <c r="J7" s="38" t="s">
        <v>110</v>
      </c>
      <c r="K7" s="38" t="s">
        <v>111</v>
      </c>
      <c r="L7" s="38" t="s">
        <v>112</v>
      </c>
      <c r="M7" s="38"/>
      <c r="N7" s="39" t="s">
        <v>113</v>
      </c>
      <c r="O7" s="39">
        <v>53.54</v>
      </c>
      <c r="P7" s="39">
        <v>73.09</v>
      </c>
      <c r="Q7" s="39">
        <v>85.74</v>
      </c>
      <c r="R7" s="39">
        <v>3024</v>
      </c>
      <c r="S7" s="39">
        <v>418304</v>
      </c>
      <c r="T7" s="39">
        <v>1241.77</v>
      </c>
      <c r="U7" s="39">
        <v>336.86</v>
      </c>
      <c r="V7" s="39">
        <v>305267</v>
      </c>
      <c r="W7" s="39">
        <v>72.17</v>
      </c>
      <c r="X7" s="39">
        <v>4229.83</v>
      </c>
      <c r="Y7" s="39">
        <v>111.69</v>
      </c>
      <c r="Z7" s="39">
        <v>112.35</v>
      </c>
      <c r="AA7" s="39">
        <v>114.39</v>
      </c>
      <c r="AB7" s="39">
        <v>115.24</v>
      </c>
      <c r="AC7" s="39">
        <v>118.2</v>
      </c>
      <c r="AD7" s="39">
        <v>104.17</v>
      </c>
      <c r="AE7" s="39">
        <v>105.07</v>
      </c>
      <c r="AF7" s="39">
        <v>108.53</v>
      </c>
      <c r="AG7" s="39">
        <v>108.52</v>
      </c>
      <c r="AH7" s="39">
        <v>109.12</v>
      </c>
      <c r="AI7" s="39">
        <v>108.57</v>
      </c>
      <c r="AJ7" s="39">
        <v>0</v>
      </c>
      <c r="AK7" s="39">
        <v>0</v>
      </c>
      <c r="AL7" s="39">
        <v>0</v>
      </c>
      <c r="AM7" s="39">
        <v>0</v>
      </c>
      <c r="AN7" s="39">
        <v>0</v>
      </c>
      <c r="AO7" s="39">
        <v>19.97</v>
      </c>
      <c r="AP7" s="39">
        <v>23.32</v>
      </c>
      <c r="AQ7" s="39">
        <v>4.72</v>
      </c>
      <c r="AR7" s="39">
        <v>4.87</v>
      </c>
      <c r="AS7" s="39">
        <v>3.8</v>
      </c>
      <c r="AT7" s="39">
        <v>4.38</v>
      </c>
      <c r="AU7" s="39">
        <v>308.13</v>
      </c>
      <c r="AV7" s="39">
        <v>231.24</v>
      </c>
      <c r="AW7" s="39">
        <v>31.66</v>
      </c>
      <c r="AX7" s="39">
        <v>30.15</v>
      </c>
      <c r="AY7" s="39">
        <v>28.09</v>
      </c>
      <c r="AZ7" s="39">
        <v>152.78</v>
      </c>
      <c r="BA7" s="39">
        <v>179.3</v>
      </c>
      <c r="BB7" s="39">
        <v>45.99</v>
      </c>
      <c r="BC7" s="39">
        <v>47.32</v>
      </c>
      <c r="BD7" s="39">
        <v>49.96</v>
      </c>
      <c r="BE7" s="39">
        <v>59.95</v>
      </c>
      <c r="BF7" s="39">
        <v>788.24</v>
      </c>
      <c r="BG7" s="39">
        <v>739.48</v>
      </c>
      <c r="BH7" s="39">
        <v>728.43</v>
      </c>
      <c r="BI7" s="39">
        <v>665.61</v>
      </c>
      <c r="BJ7" s="39">
        <v>577.97</v>
      </c>
      <c r="BK7" s="39">
        <v>935.65</v>
      </c>
      <c r="BL7" s="39">
        <v>924.44</v>
      </c>
      <c r="BM7" s="39">
        <v>963.16</v>
      </c>
      <c r="BN7" s="39">
        <v>1017.47</v>
      </c>
      <c r="BO7" s="39">
        <v>970.35</v>
      </c>
      <c r="BP7" s="39">
        <v>728.3</v>
      </c>
      <c r="BQ7" s="39">
        <v>112.47</v>
      </c>
      <c r="BR7" s="39">
        <v>117.97</v>
      </c>
      <c r="BS7" s="39">
        <v>120.81</v>
      </c>
      <c r="BT7" s="39">
        <v>121.29</v>
      </c>
      <c r="BU7" s="39">
        <v>127.47</v>
      </c>
      <c r="BV7" s="39">
        <v>90.14</v>
      </c>
      <c r="BW7" s="39">
        <v>90.24</v>
      </c>
      <c r="BX7" s="39">
        <v>94.82</v>
      </c>
      <c r="BY7" s="39">
        <v>96.37</v>
      </c>
      <c r="BZ7" s="39">
        <v>99.26</v>
      </c>
      <c r="CA7" s="39">
        <v>100.04</v>
      </c>
      <c r="CB7" s="39">
        <v>163.62</v>
      </c>
      <c r="CC7" s="39">
        <v>155.69</v>
      </c>
      <c r="CD7" s="39">
        <v>151.47999999999999</v>
      </c>
      <c r="CE7" s="39">
        <v>150.09</v>
      </c>
      <c r="CF7" s="39">
        <v>142.97</v>
      </c>
      <c r="CG7" s="39">
        <v>169.64</v>
      </c>
      <c r="CH7" s="39">
        <v>170.22</v>
      </c>
      <c r="CI7" s="39">
        <v>162.88</v>
      </c>
      <c r="CJ7" s="39">
        <v>162.65</v>
      </c>
      <c r="CK7" s="39">
        <v>159.53</v>
      </c>
      <c r="CL7" s="39">
        <v>137.82</v>
      </c>
      <c r="CM7" s="39">
        <v>45.47</v>
      </c>
      <c r="CN7" s="39">
        <v>46.13</v>
      </c>
      <c r="CO7" s="39">
        <v>56.22</v>
      </c>
      <c r="CP7" s="39">
        <v>55.66</v>
      </c>
      <c r="CQ7" s="39">
        <v>54.76</v>
      </c>
      <c r="CR7" s="39">
        <v>67.569999999999993</v>
      </c>
      <c r="CS7" s="39">
        <v>67.099999999999994</v>
      </c>
      <c r="CT7" s="39">
        <v>67.95</v>
      </c>
      <c r="CU7" s="39">
        <v>66.63</v>
      </c>
      <c r="CV7" s="39">
        <v>67.040000000000006</v>
      </c>
      <c r="CW7" s="39">
        <v>60.09</v>
      </c>
      <c r="CX7" s="39">
        <v>95.72</v>
      </c>
      <c r="CY7" s="39">
        <v>95.91</v>
      </c>
      <c r="CZ7" s="39">
        <v>96.16</v>
      </c>
      <c r="DA7" s="39">
        <v>96.3</v>
      </c>
      <c r="DB7" s="39">
        <v>96.59</v>
      </c>
      <c r="DC7" s="39">
        <v>92.87</v>
      </c>
      <c r="DD7" s="39">
        <v>93.01</v>
      </c>
      <c r="DE7" s="39">
        <v>93.12</v>
      </c>
      <c r="DF7" s="39">
        <v>93.38</v>
      </c>
      <c r="DG7" s="39">
        <v>93.5</v>
      </c>
      <c r="DH7" s="39">
        <v>94.9</v>
      </c>
      <c r="DI7" s="39">
        <v>17.21</v>
      </c>
      <c r="DJ7" s="39">
        <v>18.55</v>
      </c>
      <c r="DK7" s="39">
        <v>32.69</v>
      </c>
      <c r="DL7" s="39">
        <v>34.549999999999997</v>
      </c>
      <c r="DM7" s="39">
        <v>36.53</v>
      </c>
      <c r="DN7" s="39">
        <v>16.02</v>
      </c>
      <c r="DO7" s="39">
        <v>16.559999999999999</v>
      </c>
      <c r="DP7" s="39">
        <v>28.35</v>
      </c>
      <c r="DQ7" s="39">
        <v>27.96</v>
      </c>
      <c r="DR7" s="39">
        <v>28.81</v>
      </c>
      <c r="DS7" s="39">
        <v>37.36</v>
      </c>
      <c r="DT7" s="39">
        <v>1.56</v>
      </c>
      <c r="DU7" s="39">
        <v>2.14</v>
      </c>
      <c r="DV7" s="39">
        <v>2.5099999999999998</v>
      </c>
      <c r="DW7" s="39">
        <v>3.34</v>
      </c>
      <c r="DX7" s="39">
        <v>3.71</v>
      </c>
      <c r="DY7" s="39">
        <v>2.68</v>
      </c>
      <c r="DZ7" s="39">
        <v>2.82</v>
      </c>
      <c r="EA7" s="39">
        <v>3.05</v>
      </c>
      <c r="EB7" s="39">
        <v>3.4</v>
      </c>
      <c r="EC7" s="39">
        <v>3.84</v>
      </c>
      <c r="ED7" s="39">
        <v>4.96</v>
      </c>
      <c r="EE7" s="39">
        <v>0.06</v>
      </c>
      <c r="EF7" s="39">
        <v>0.1</v>
      </c>
      <c r="EG7" s="39">
        <v>0.06</v>
      </c>
      <c r="EH7" s="39">
        <v>0.05</v>
      </c>
      <c r="EI7" s="39">
        <v>5.47</v>
      </c>
      <c r="EJ7" s="39">
        <v>0.14000000000000001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2018-02-07T05:18:29Z</cp:lastPrinted>
  <dcterms:created xsi:type="dcterms:W3CDTF">2017-12-25T01:50:57Z</dcterms:created>
  <dcterms:modified xsi:type="dcterms:W3CDTF">2018-02-07T05:18:31Z</dcterms:modified>
  <cp:category/>
</cp:coreProperties>
</file>