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<sst xmlns="http://schemas.openxmlformats.org/spreadsheetml/2006/main" count="240" uniqueCount="127">
  <si>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</si>
  <si>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</si>
  <si>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</si>
  <si>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</si>
  <si>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</si>
  <si>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</si>
  <si>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</si>
  <si>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</si>
  <si>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</si>
  <si>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</si>
  <si>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</si>
  <si>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</si>
  <si>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</si>
  <si>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</si>
  <si>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</si>
  <si>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</si>
  <si>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</si>
  <si>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</si>
  <si>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</si>
  <si>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</si>
  <si>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</si>
  <si>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</si>
  <si>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</si>
  <si>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</si>
  <si>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</si>
  <si>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</si>
  <si>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</si>
  <si>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</si>
  <si>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</si>
  <si>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</si>
  <si>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</si>
  <si>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</si>
  <si>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</si>
  <si>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</si>
  <si>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</si>
  <si>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</si>
  <si>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</si>
  <si>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</si>
  <si>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</si>
  <si>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</si>
  <si>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</si>
  <si>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</si>
  <si>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</si>
  <si>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</si>
  <si>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</si>
  <si>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</si>
  <si>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</si>
  <si>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</si>
  <si>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</si>
  <si>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</si>
  <si>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</si>
  <si>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</si>
  <si>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</si>
  <si>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</si>
  <si>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</si>
  <si>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</si>
  <si>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</si>
  <si>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</si>
  <si>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</si>
  <si>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</si>
  <si>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</si>
  <si>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</si>
  <si>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</si>
  <si>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</si>
  <si>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</si>
  <si>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</si>
  <si>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</si>
  <si>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</si>
  <si>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</si>
  <si>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</si>
  <si>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</si>
  <si>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</si>
  <si>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</si>
  <si>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</si>
  <si>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</si>
  <si>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</si>
  <si>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</si>
  <si>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</si>
  <si>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</si>
  <si>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</si>
  <si>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</si>
  <si>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</si>
  <si>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</si>
  <si>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</si>
  <si>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</si>
  <si>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</si>
  <si>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</si>
  <si>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</si>
  <si>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</si>
  <si>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</si>
  <si>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</si>
  <si>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</si>
  <si>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</si>
  <si>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</si>
  <si>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</si>
  <si>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</si>
  <si>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</si>
  <si>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</si>
  <si>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</si>
  <si>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</si>
  <si>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</si>
  <si>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</si>
  <si>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</si>
  <si>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</si>
  <si>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</si>
  <si>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</si>
  <si>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</si>
  <si>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</si>
  <si>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</si>
  <si>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</si>
  <si>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</si>
  <si>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富山市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</si>
  <si>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</si>
  <si>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</si>
  <si>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</si>
  <si>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</si>
  <si>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</si>
  <si>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</si>
  <si>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</si>
  <si>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</si>
  <si>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</si>
  <si>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</si>
  <si>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</si>
  <si>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非設置</t>
    <rPh sb="0" eb="1">
      <t>ヒ</t>
    </rPh>
    <rPh sb="1" eb="3">
      <t>セッチ</t>
    </rPh>
    <phoneticPr fontId="4"/>
  </si>
  <si>
    <t>　供用開始が一番早い（平成10年）管渠は19年経過しており、標準耐用年数50年経過している管渠はありません。</t>
    <rPh sb="1" eb="3">
      <t>キョウヨウ</t>
    </rPh>
    <rPh sb="3" eb="5">
      <t>カイシ</t>
    </rPh>
    <rPh sb="6" eb="8">
      <t>イチバン</t>
    </rPh>
    <rPh sb="8" eb="9">
      <t>ハヤ</t>
    </rPh>
    <rPh sb="11" eb="13">
      <t>ヘイセイ</t>
    </rPh>
    <rPh sb="15" eb="16">
      <t>ネン</t>
    </rPh>
    <rPh sb="17" eb="18">
      <t>カン</t>
    </rPh>
    <rPh sb="18" eb="19">
      <t>キョ</t>
    </rPh>
    <rPh sb="22" eb="23">
      <t>ネン</t>
    </rPh>
    <rPh sb="23" eb="25">
      <t>ケイカ</t>
    </rPh>
    <rPh sb="30" eb="32">
      <t>ヒョウジュン</t>
    </rPh>
    <rPh sb="32" eb="34">
      <t>タイヨウ</t>
    </rPh>
    <rPh sb="34" eb="36">
      <t>ネンスウ</t>
    </rPh>
    <rPh sb="38" eb="39">
      <t>ネン</t>
    </rPh>
    <rPh sb="39" eb="41">
      <t>ケイカ</t>
    </rPh>
    <rPh sb="45" eb="46">
      <t>カン</t>
    </rPh>
    <rPh sb="46" eb="47">
      <t>キョ</t>
    </rPh>
    <phoneticPr fontId="4"/>
  </si>
  <si>
    <t>　事業規模が小さいことから経費回収は難しいが、経費を抑制しつつ、効率的な維持管理に取り組みます。
経営戦略：策定済</t>
    <rPh sb="50" eb="52">
      <t>ケイエイ</t>
    </rPh>
    <rPh sb="52" eb="54">
      <t>センリャク</t>
    </rPh>
    <rPh sb="55" eb="57">
      <t>サクテイ</t>
    </rPh>
    <rPh sb="57" eb="58">
      <t>ズ</t>
    </rPh>
    <phoneticPr fontId="4"/>
  </si>
  <si>
    <t>　収益的収支比率および経費回収率が100％未満であり、一般会計繰入金等の収益により賄われている現状にある。
　事業規模が小さいことから経費回収率の向上は難しい。</t>
    <rPh sb="11" eb="13">
      <t>ケイヒ</t>
    </rPh>
    <rPh sb="13" eb="15">
      <t>カイシュウ</t>
    </rPh>
    <rPh sb="15" eb="16">
      <t>リツ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</si>
</sst>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79808"/>
        <c:axId val="51090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0.01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9808"/>
        <c:axId val="51090176"/>
      </c:lineChart>
      <c:dateAx>
        <c:axId val="5107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090176"/>
        <c:crosses val="autoZero"/>
        <c:auto val="1"/>
        <c:lblOffset val="100"/>
        <c:baseTimeUnit val="years"/>
      </c:dateAx>
      <c:valAx>
        <c:axId val="51090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079808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48.84</c:v>
                </c:pt>
                <c:pt idx="2">
                  <c:v>97.67</c:v>
                </c:pt>
                <c:pt idx="3">
                  <c:v>46.51</c:v>
                </c:pt>
                <c:pt idx="4">
                  <c:v>44.19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92928"/>
        <c:axId val="7450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39.119999999999997</c:v>
                </c:pt>
                <c:pt idx="1">
                  <c:v>35.64</c:v>
                </c:pt>
                <c:pt idx="2">
                  <c:v>37.950000000000003</c:v>
                </c:pt>
                <c:pt idx="3">
                  <c:v>34.92</c:v>
                </c:pt>
                <c:pt idx="4">
                  <c:v>36.44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92928"/>
        <c:axId val="74503296"/>
      </c:lineChart>
      <c:dateAx>
        <c:axId val="7449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03296"/>
        <c:crosses val="autoZero"/>
        <c:auto val="1"/>
        <c:lblOffset val="100"/>
        <c:baseTimeUnit val="years"/>
      </c:dateAx>
      <c:valAx>
        <c:axId val="7450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9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77.88</c:v>
                </c:pt>
                <c:pt idx="1">
                  <c:v>77.48</c:v>
                </c:pt>
                <c:pt idx="2">
                  <c:v>77.27</c:v>
                </c:pt>
                <c:pt idx="3">
                  <c:v>76.150000000000006</c:v>
                </c:pt>
                <c:pt idx="4">
                  <c:v>77.78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37600"/>
        <c:axId val="7454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87.79</c:v>
                </c:pt>
                <c:pt idx="1">
                  <c:v>87.19</c:v>
                </c:pt>
                <c:pt idx="2">
                  <c:v>88.2</c:v>
                </c:pt>
                <c:pt idx="3">
                  <c:v>88.64</c:v>
                </c:pt>
                <c:pt idx="4">
                  <c:v>89.93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37600"/>
        <c:axId val="74543872"/>
      </c:lineChart>
      <c:dateAx>
        <c:axId val="74537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543872"/>
        <c:crosses val="autoZero"/>
        <c:auto val="1"/>
        <c:lblOffset val="100"/>
        <c:baseTimeUnit val="years"/>
      </c:dateAx>
      <c:valAx>
        <c:axId val="7454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537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36.58</c:v>
                </c:pt>
                <c:pt idx="1">
                  <c:v>35.5</c:v>
                </c:pt>
                <c:pt idx="2">
                  <c:v>35.15</c:v>
                </c:pt>
                <c:pt idx="3">
                  <c:v>34.46</c:v>
                </c:pt>
                <c:pt idx="4">
                  <c:v>32.99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08096"/>
        <c:axId val="5111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8096"/>
        <c:axId val="51110272"/>
      </c:lineChart>
      <c:dateAx>
        <c:axId val="5110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1110272"/>
        <c:crosses val="autoZero"/>
        <c:auto val="1"/>
        <c:lblOffset val="100"/>
        <c:baseTimeUnit val="years"/>
      </c:dateAx>
      <c:valAx>
        <c:axId val="5111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110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598848"/>
        <c:axId val="7360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98848"/>
        <c:axId val="73605120"/>
      </c:lineChart>
      <c:dateAx>
        <c:axId val="7359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05120"/>
        <c:crosses val="autoZero"/>
        <c:auto val="1"/>
        <c:lblOffset val="100"/>
        <c:baseTimeUnit val="years"/>
      </c:dateAx>
      <c:valAx>
        <c:axId val="7360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59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51712"/>
        <c:axId val="736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51712"/>
        <c:axId val="73653632"/>
      </c:lineChart>
      <c:dateAx>
        <c:axId val="7365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653632"/>
        <c:crosses val="autoZero"/>
        <c:auto val="1"/>
        <c:lblOffset val="100"/>
        <c:baseTimeUnit val="years"/>
      </c:dateAx>
      <c:valAx>
        <c:axId val="736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65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54432"/>
        <c:axId val="7395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4432"/>
        <c:axId val="73956352"/>
      </c:lineChart>
      <c:dateAx>
        <c:axId val="73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956352"/>
        <c:crosses val="autoZero"/>
        <c:auto val="1"/>
        <c:lblOffset val="100"/>
        <c:baseTimeUnit val="years"/>
      </c:dateAx>
      <c:valAx>
        <c:axId val="7395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8592"/>
        <c:axId val="7432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8592"/>
        <c:axId val="74320512"/>
      </c:lineChart>
      <c:dateAx>
        <c:axId val="7431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20512"/>
        <c:crosses val="autoZero"/>
        <c:auto val="1"/>
        <c:lblOffset val="100"/>
        <c:baseTimeUnit val="years"/>
      </c:dateAx>
      <c:valAx>
        <c:axId val="7432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1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1466.36</c:v>
                </c:pt>
                <c:pt idx="1">
                  <c:v>1314.84</c:v>
                </c:pt>
                <c:pt idx="2">
                  <c:v>1251.53</c:v>
                </c:pt>
                <c:pt idx="3">
                  <c:v>1220.42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42784"/>
        <c:axId val="7434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3055.24</c:v>
                </c:pt>
                <c:pt idx="1">
                  <c:v>3189.89</c:v>
                </c:pt>
                <c:pt idx="2">
                  <c:v>2585.83</c:v>
                </c:pt>
                <c:pt idx="3">
                  <c:v>2464.06</c:v>
                </c:pt>
                <c:pt idx="4">
                  <c:v>1914.94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42784"/>
        <c:axId val="74344704"/>
      </c:lineChart>
      <c:dateAx>
        <c:axId val="7434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44704"/>
        <c:crosses val="autoZero"/>
        <c:auto val="1"/>
        <c:lblOffset val="100"/>
        <c:baseTimeUnit val="years"/>
      </c:dateAx>
      <c:valAx>
        <c:axId val="7434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4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47.04</c:v>
                </c:pt>
                <c:pt idx="1">
                  <c:v>48.8</c:v>
                </c:pt>
                <c:pt idx="2">
                  <c:v>45.48</c:v>
                </c:pt>
                <c:pt idx="3">
                  <c:v>42.03</c:v>
                </c:pt>
                <c:pt idx="4">
                  <c:v>39.6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66976"/>
        <c:axId val="74368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29.25</c:v>
                </c:pt>
                <c:pt idx="1">
                  <c:v>27.92</c:v>
                </c:pt>
                <c:pt idx="2">
                  <c:v>31.45</c:v>
                </c:pt>
                <c:pt idx="3">
                  <c:v>32.909999999999997</c:v>
                </c:pt>
                <c:pt idx="4">
                  <c:v>34.020000000000003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66976"/>
        <c:axId val="74368896"/>
      </c:lineChart>
      <c:dateAx>
        <c:axId val="7436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68896"/>
        <c:crosses val="autoZero"/>
        <c:auto val="1"/>
        <c:lblOffset val="100"/>
        <c:baseTimeUnit val="years"/>
      </c:dateAx>
      <c:valAx>
        <c:axId val="74368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6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362.95</c:v>
                </c:pt>
                <c:pt idx="1">
                  <c:v>360.47</c:v>
                </c:pt>
                <c:pt idx="2">
                  <c:v>388.2</c:v>
                </c:pt>
                <c:pt idx="3">
                  <c:v>416.52</c:v>
                </c:pt>
                <c:pt idx="4">
                  <c:v>429.23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72832"/>
        <c:axId val="74483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622.30999999999995</c:v>
                </c:pt>
                <c:pt idx="1">
                  <c:v>602.87</c:v>
                </c:pt>
                <c:pt idx="2">
                  <c:v>588.54999999999995</c:v>
                </c:pt>
                <c:pt idx="3">
                  <c:v>561.54</c:v>
                </c:pt>
                <c:pt idx="4">
                  <c:v>553.77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72832"/>
        <c:axId val="74483200"/>
      </c:lineChart>
      <c:dateAx>
        <c:axId val="7447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83200"/>
        <c:crosses val="autoZero"/>
        <c:auto val="1"/>
        <c:lblOffset val="100"/>
        <c:baseTimeUnit val="years"/>
      </c:dateAx>
      <c:valAx>
        <c:axId val="74483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7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【2,448.19】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J5" zoomScaleNormal="100" workbookViewId="0">
      <selection activeCell="BL16" sqref="BL16:BZ44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富山県　富山市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">
        <v>123</v>
      </c>
      <c r="AE8" s="73"/>
      <c r="AF8" s="73"/>
      <c r="AG8" s="73"/>
      <c r="AH8" s="73"/>
      <c r="AI8" s="73"/>
      <c r="AJ8" s="73"/>
      <c r="AK8" s="4"/>
      <c r="AL8" s="67">
        <f>データ!S6</f>
        <v>418304</v>
      </c>
      <c r="AM8" s="67"/>
      <c r="AN8" s="67"/>
      <c r="AO8" s="67"/>
      <c r="AP8" s="67"/>
      <c r="AQ8" s="67"/>
      <c r="AR8" s="67"/>
      <c r="AS8" s="67"/>
      <c r="AT8" s="66">
        <f>データ!T6</f>
        <v>1241.77</v>
      </c>
      <c r="AU8" s="66"/>
      <c r="AV8" s="66"/>
      <c r="AW8" s="66"/>
      <c r="AX8" s="66"/>
      <c r="AY8" s="66"/>
      <c r="AZ8" s="66"/>
      <c r="BA8" s="66"/>
      <c r="BB8" s="66">
        <f>データ!U6</f>
        <v>336.86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0.03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3024</v>
      </c>
      <c r="AE10" s="67"/>
      <c r="AF10" s="67"/>
      <c r="AG10" s="67"/>
      <c r="AH10" s="67"/>
      <c r="AI10" s="67"/>
      <c r="AJ10" s="67"/>
      <c r="AK10" s="2"/>
      <c r="AL10" s="67">
        <f>データ!V6</f>
        <v>108</v>
      </c>
      <c r="AM10" s="67"/>
      <c r="AN10" s="67"/>
      <c r="AO10" s="67"/>
      <c r="AP10" s="67"/>
      <c r="AQ10" s="67"/>
      <c r="AR10" s="67"/>
      <c r="AS10" s="67"/>
      <c r="AT10" s="66">
        <f>データ!W6</f>
        <v>0.03</v>
      </c>
      <c r="AU10" s="66"/>
      <c r="AV10" s="66"/>
      <c r="AW10" s="66"/>
      <c r="AX10" s="66"/>
      <c r="AY10" s="66"/>
      <c r="AZ10" s="66"/>
      <c r="BA10" s="66"/>
      <c r="BB10" s="66">
        <f>データ!X6</f>
        <v>3600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126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125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56</v>
      </c>
      <c r="H86" s="26" t="str">
        <f>データ!BP6</f>
        <v>【2,448.19】</v>
      </c>
      <c r="I86" s="26" t="str">
        <f>データ!CA6</f>
        <v>【33.55】</v>
      </c>
      <c r="J86" s="26" t="str">
        <f>データ!CL6</f>
        <v>【556.04】</v>
      </c>
      <c r="K86" s="26" t="str">
        <f>データ!CW6</f>
        <v>【37.13】</v>
      </c>
      <c r="L86" s="26" t="str">
        <f>データ!DH6</f>
        <v>【90.08】</v>
      </c>
      <c r="M86" s="26" t="s">
        <v>57</v>
      </c>
      <c r="N86" s="26" t="s">
        <v>56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58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59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77" t="s">
        <v>67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68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69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70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71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72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73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74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75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76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77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78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79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80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81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82</v>
      </c>
      <c r="B5" s="31"/>
      <c r="C5" s="31"/>
      <c r="D5" s="31"/>
      <c r="E5" s="31"/>
      <c r="F5" s="31"/>
      <c r="G5" s="31"/>
      <c r="H5" s="32" t="s">
        <v>83</v>
      </c>
      <c r="I5" s="32" t="s">
        <v>84</v>
      </c>
      <c r="J5" s="32" t="s">
        <v>85</v>
      </c>
      <c r="K5" s="32" t="s">
        <v>86</v>
      </c>
      <c r="L5" s="32" t="s">
        <v>87</v>
      </c>
      <c r="M5" s="32" t="s">
        <v>5</v>
      </c>
      <c r="N5" s="32" t="s">
        <v>88</v>
      </c>
      <c r="O5" s="32" t="s">
        <v>89</v>
      </c>
      <c r="P5" s="32" t="s">
        <v>90</v>
      </c>
      <c r="Q5" s="32" t="s">
        <v>91</v>
      </c>
      <c r="R5" s="32" t="s">
        <v>92</v>
      </c>
      <c r="S5" s="32" t="s">
        <v>93</v>
      </c>
      <c r="T5" s="32" t="s">
        <v>94</v>
      </c>
      <c r="U5" s="32" t="s">
        <v>95</v>
      </c>
      <c r="V5" s="32" t="s">
        <v>96</v>
      </c>
      <c r="W5" s="32" t="s">
        <v>97</v>
      </c>
      <c r="X5" s="32" t="s">
        <v>98</v>
      </c>
      <c r="Y5" s="32" t="s">
        <v>99</v>
      </c>
      <c r="Z5" s="32" t="s">
        <v>100</v>
      </c>
      <c r="AA5" s="32" t="s">
        <v>101</v>
      </c>
      <c r="AB5" s="32" t="s">
        <v>102</v>
      </c>
      <c r="AC5" s="32" t="s">
        <v>103</v>
      </c>
      <c r="AD5" s="32" t="s">
        <v>104</v>
      </c>
      <c r="AE5" s="32" t="s">
        <v>105</v>
      </c>
      <c r="AF5" s="32" t="s">
        <v>106</v>
      </c>
      <c r="AG5" s="32" t="s">
        <v>107</v>
      </c>
      <c r="AH5" s="32" t="s">
        <v>108</v>
      </c>
      <c r="AI5" s="32" t="s">
        <v>43</v>
      </c>
      <c r="AJ5" s="32" t="s">
        <v>99</v>
      </c>
      <c r="AK5" s="32" t="s">
        <v>100</v>
      </c>
      <c r="AL5" s="32" t="s">
        <v>101</v>
      </c>
      <c r="AM5" s="32" t="s">
        <v>102</v>
      </c>
      <c r="AN5" s="32" t="s">
        <v>103</v>
      </c>
      <c r="AO5" s="32" t="s">
        <v>104</v>
      </c>
      <c r="AP5" s="32" t="s">
        <v>105</v>
      </c>
      <c r="AQ5" s="32" t="s">
        <v>106</v>
      </c>
      <c r="AR5" s="32" t="s">
        <v>107</v>
      </c>
      <c r="AS5" s="32" t="s">
        <v>108</v>
      </c>
      <c r="AT5" s="32" t="s">
        <v>109</v>
      </c>
      <c r="AU5" s="32" t="s">
        <v>99</v>
      </c>
      <c r="AV5" s="32" t="s">
        <v>100</v>
      </c>
      <c r="AW5" s="32" t="s">
        <v>101</v>
      </c>
      <c r="AX5" s="32" t="s">
        <v>102</v>
      </c>
      <c r="AY5" s="32" t="s">
        <v>103</v>
      </c>
      <c r="AZ5" s="32" t="s">
        <v>104</v>
      </c>
      <c r="BA5" s="32" t="s">
        <v>105</v>
      </c>
      <c r="BB5" s="32" t="s">
        <v>106</v>
      </c>
      <c r="BC5" s="32" t="s">
        <v>107</v>
      </c>
      <c r="BD5" s="32" t="s">
        <v>108</v>
      </c>
      <c r="BE5" s="32" t="s">
        <v>109</v>
      </c>
      <c r="BF5" s="32" t="s">
        <v>99</v>
      </c>
      <c r="BG5" s="32" t="s">
        <v>100</v>
      </c>
      <c r="BH5" s="32" t="s">
        <v>101</v>
      </c>
      <c r="BI5" s="32" t="s">
        <v>102</v>
      </c>
      <c r="BJ5" s="32" t="s">
        <v>103</v>
      </c>
      <c r="BK5" s="32" t="s">
        <v>104</v>
      </c>
      <c r="BL5" s="32" t="s">
        <v>105</v>
      </c>
      <c r="BM5" s="32" t="s">
        <v>106</v>
      </c>
      <c r="BN5" s="32" t="s">
        <v>107</v>
      </c>
      <c r="BO5" s="32" t="s">
        <v>108</v>
      </c>
      <c r="BP5" s="32" t="s">
        <v>109</v>
      </c>
      <c r="BQ5" s="32" t="s">
        <v>99</v>
      </c>
      <c r="BR5" s="32" t="s">
        <v>100</v>
      </c>
      <c r="BS5" s="32" t="s">
        <v>101</v>
      </c>
      <c r="BT5" s="32" t="s">
        <v>102</v>
      </c>
      <c r="BU5" s="32" t="s">
        <v>103</v>
      </c>
      <c r="BV5" s="32" t="s">
        <v>104</v>
      </c>
      <c r="BW5" s="32" t="s">
        <v>105</v>
      </c>
      <c r="BX5" s="32" t="s">
        <v>106</v>
      </c>
      <c r="BY5" s="32" t="s">
        <v>107</v>
      </c>
      <c r="BZ5" s="32" t="s">
        <v>108</v>
      </c>
      <c r="CA5" s="32" t="s">
        <v>109</v>
      </c>
      <c r="CB5" s="32" t="s">
        <v>99</v>
      </c>
      <c r="CC5" s="32" t="s">
        <v>100</v>
      </c>
      <c r="CD5" s="32" t="s">
        <v>101</v>
      </c>
      <c r="CE5" s="32" t="s">
        <v>102</v>
      </c>
      <c r="CF5" s="32" t="s">
        <v>103</v>
      </c>
      <c r="CG5" s="32" t="s">
        <v>104</v>
      </c>
      <c r="CH5" s="32" t="s">
        <v>105</v>
      </c>
      <c r="CI5" s="32" t="s">
        <v>106</v>
      </c>
      <c r="CJ5" s="32" t="s">
        <v>107</v>
      </c>
      <c r="CK5" s="32" t="s">
        <v>108</v>
      </c>
      <c r="CL5" s="32" t="s">
        <v>109</v>
      </c>
      <c r="CM5" s="32" t="s">
        <v>99</v>
      </c>
      <c r="CN5" s="32" t="s">
        <v>100</v>
      </c>
      <c r="CO5" s="32" t="s">
        <v>101</v>
      </c>
      <c r="CP5" s="32" t="s">
        <v>102</v>
      </c>
      <c r="CQ5" s="32" t="s">
        <v>103</v>
      </c>
      <c r="CR5" s="32" t="s">
        <v>104</v>
      </c>
      <c r="CS5" s="32" t="s">
        <v>105</v>
      </c>
      <c r="CT5" s="32" t="s">
        <v>106</v>
      </c>
      <c r="CU5" s="32" t="s">
        <v>107</v>
      </c>
      <c r="CV5" s="32" t="s">
        <v>108</v>
      </c>
      <c r="CW5" s="32" t="s">
        <v>109</v>
      </c>
      <c r="CX5" s="32" t="s">
        <v>99</v>
      </c>
      <c r="CY5" s="32" t="s">
        <v>100</v>
      </c>
      <c r="CZ5" s="32" t="s">
        <v>101</v>
      </c>
      <c r="DA5" s="32" t="s">
        <v>102</v>
      </c>
      <c r="DB5" s="32" t="s">
        <v>103</v>
      </c>
      <c r="DC5" s="32" t="s">
        <v>104</v>
      </c>
      <c r="DD5" s="32" t="s">
        <v>105</v>
      </c>
      <c r="DE5" s="32" t="s">
        <v>106</v>
      </c>
      <c r="DF5" s="32" t="s">
        <v>107</v>
      </c>
      <c r="DG5" s="32" t="s">
        <v>108</v>
      </c>
      <c r="DH5" s="32" t="s">
        <v>109</v>
      </c>
      <c r="DI5" s="32" t="s">
        <v>99</v>
      </c>
      <c r="DJ5" s="32" t="s">
        <v>100</v>
      </c>
      <c r="DK5" s="32" t="s">
        <v>101</v>
      </c>
      <c r="DL5" s="32" t="s">
        <v>102</v>
      </c>
      <c r="DM5" s="32" t="s">
        <v>103</v>
      </c>
      <c r="DN5" s="32" t="s">
        <v>104</v>
      </c>
      <c r="DO5" s="32" t="s">
        <v>105</v>
      </c>
      <c r="DP5" s="32" t="s">
        <v>106</v>
      </c>
      <c r="DQ5" s="32" t="s">
        <v>107</v>
      </c>
      <c r="DR5" s="32" t="s">
        <v>108</v>
      </c>
      <c r="DS5" s="32" t="s">
        <v>109</v>
      </c>
      <c r="DT5" s="32" t="s">
        <v>99</v>
      </c>
      <c r="DU5" s="32" t="s">
        <v>100</v>
      </c>
      <c r="DV5" s="32" t="s">
        <v>101</v>
      </c>
      <c r="DW5" s="32" t="s">
        <v>102</v>
      </c>
      <c r="DX5" s="32" t="s">
        <v>103</v>
      </c>
      <c r="DY5" s="32" t="s">
        <v>104</v>
      </c>
      <c r="DZ5" s="32" t="s">
        <v>105</v>
      </c>
      <c r="EA5" s="32" t="s">
        <v>106</v>
      </c>
      <c r="EB5" s="32" t="s">
        <v>107</v>
      </c>
      <c r="EC5" s="32" t="s">
        <v>108</v>
      </c>
      <c r="ED5" s="32" t="s">
        <v>109</v>
      </c>
      <c r="EE5" s="32" t="s">
        <v>99</v>
      </c>
      <c r="EF5" s="32" t="s">
        <v>100</v>
      </c>
      <c r="EG5" s="32" t="s">
        <v>101</v>
      </c>
      <c r="EH5" s="32" t="s">
        <v>102</v>
      </c>
      <c r="EI5" s="32" t="s">
        <v>103</v>
      </c>
      <c r="EJ5" s="32" t="s">
        <v>104</v>
      </c>
      <c r="EK5" s="32" t="s">
        <v>105</v>
      </c>
      <c r="EL5" s="32" t="s">
        <v>106</v>
      </c>
      <c r="EM5" s="32" t="s">
        <v>107</v>
      </c>
      <c r="EN5" s="32" t="s">
        <v>108</v>
      </c>
      <c r="EO5" s="32" t="s">
        <v>109</v>
      </c>
    </row>
    <row r="6" spans="1:145" s="36" customFormat="1">
      <c r="A6" s="28" t="s">
        <v>110</v>
      </c>
      <c r="B6" s="33">
        <f>B7</f>
        <v>2016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0.03</v>
      </c>
      <c r="Q6" s="34">
        <f t="shared" si="3"/>
        <v>100</v>
      </c>
      <c r="R6" s="34">
        <f t="shared" si="3"/>
        <v>3024</v>
      </c>
      <c r="S6" s="34">
        <f t="shared" si="3"/>
        <v>418304</v>
      </c>
      <c r="T6" s="34">
        <f t="shared" si="3"/>
        <v>1241.77</v>
      </c>
      <c r="U6" s="34">
        <f t="shared" si="3"/>
        <v>336.86</v>
      </c>
      <c r="V6" s="34">
        <f t="shared" si="3"/>
        <v>108</v>
      </c>
      <c r="W6" s="34">
        <f t="shared" si="3"/>
        <v>0.03</v>
      </c>
      <c r="X6" s="34">
        <f t="shared" si="3"/>
        <v>3600</v>
      </c>
      <c r="Y6" s="35">
        <f>IF(Y7="",NA(),Y7)</f>
        <v>36.58</v>
      </c>
      <c r="Z6" s="35">
        <f t="shared" ref="Z6:AH6" si="4">IF(Z7="",NA(),Z7)</f>
        <v>35.5</v>
      </c>
      <c r="AA6" s="35">
        <f t="shared" si="4"/>
        <v>35.15</v>
      </c>
      <c r="AB6" s="35">
        <f t="shared" si="4"/>
        <v>34.46</v>
      </c>
      <c r="AC6" s="35">
        <f t="shared" si="4"/>
        <v>32.99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1466.36</v>
      </c>
      <c r="BG6" s="35">
        <f t="shared" ref="BG6:BO6" si="7">IF(BG7="",NA(),BG7)</f>
        <v>1314.84</v>
      </c>
      <c r="BH6" s="35">
        <f t="shared" si="7"/>
        <v>1251.53</v>
      </c>
      <c r="BI6" s="35">
        <f t="shared" si="7"/>
        <v>1220.42</v>
      </c>
      <c r="BJ6" s="34">
        <f t="shared" si="7"/>
        <v>0</v>
      </c>
      <c r="BK6" s="35">
        <f t="shared" si="7"/>
        <v>3055.24</v>
      </c>
      <c r="BL6" s="35">
        <f t="shared" si="7"/>
        <v>3189.89</v>
      </c>
      <c r="BM6" s="35">
        <f t="shared" si="7"/>
        <v>2585.83</v>
      </c>
      <c r="BN6" s="35">
        <f t="shared" si="7"/>
        <v>2464.06</v>
      </c>
      <c r="BO6" s="35">
        <f t="shared" si="7"/>
        <v>1914.94</v>
      </c>
      <c r="BP6" s="34" t="str">
        <f>IF(BP7="","",IF(BP7="-","【-】","【"&amp;SUBSTITUTE(TEXT(BP7,"#,##0.00"),"-","△")&amp;"】"))</f>
        <v>【2,448.19】</v>
      </c>
      <c r="BQ6" s="35">
        <f>IF(BQ7="",NA(),BQ7)</f>
        <v>47.04</v>
      </c>
      <c r="BR6" s="35">
        <f t="shared" ref="BR6:BZ6" si="8">IF(BR7="",NA(),BR7)</f>
        <v>48.8</v>
      </c>
      <c r="BS6" s="35">
        <f t="shared" si="8"/>
        <v>45.48</v>
      </c>
      <c r="BT6" s="35">
        <f t="shared" si="8"/>
        <v>42.03</v>
      </c>
      <c r="BU6" s="35">
        <f t="shared" si="8"/>
        <v>39.6</v>
      </c>
      <c r="BV6" s="35">
        <f t="shared" si="8"/>
        <v>29.25</v>
      </c>
      <c r="BW6" s="35">
        <f t="shared" si="8"/>
        <v>27.92</v>
      </c>
      <c r="BX6" s="35">
        <f t="shared" si="8"/>
        <v>31.45</v>
      </c>
      <c r="BY6" s="35">
        <f t="shared" si="8"/>
        <v>32.909999999999997</v>
      </c>
      <c r="BZ6" s="35">
        <f t="shared" si="8"/>
        <v>34.020000000000003</v>
      </c>
      <c r="CA6" s="34" t="str">
        <f>IF(CA7="","",IF(CA7="-","【-】","【"&amp;SUBSTITUTE(TEXT(CA7,"#,##0.00"),"-","△")&amp;"】"))</f>
        <v>【33.55】</v>
      </c>
      <c r="CB6" s="35">
        <f>IF(CB7="",NA(),CB7)</f>
        <v>362.95</v>
      </c>
      <c r="CC6" s="35">
        <f t="shared" ref="CC6:CK6" si="9">IF(CC7="",NA(),CC7)</f>
        <v>360.47</v>
      </c>
      <c r="CD6" s="35">
        <f t="shared" si="9"/>
        <v>388.2</v>
      </c>
      <c r="CE6" s="35">
        <f t="shared" si="9"/>
        <v>416.52</v>
      </c>
      <c r="CF6" s="35">
        <f t="shared" si="9"/>
        <v>429.23</v>
      </c>
      <c r="CG6" s="35">
        <f t="shared" si="9"/>
        <v>622.30999999999995</v>
      </c>
      <c r="CH6" s="35">
        <f t="shared" si="9"/>
        <v>602.87</v>
      </c>
      <c r="CI6" s="35">
        <f t="shared" si="9"/>
        <v>588.54999999999995</v>
      </c>
      <c r="CJ6" s="35">
        <f t="shared" si="9"/>
        <v>561.54</v>
      </c>
      <c r="CK6" s="35">
        <f t="shared" si="9"/>
        <v>553.77</v>
      </c>
      <c r="CL6" s="34" t="str">
        <f>IF(CL7="","",IF(CL7="-","【-】","【"&amp;SUBSTITUTE(TEXT(CL7,"#,##0.00"),"-","△")&amp;"】"))</f>
        <v>【556.04】</v>
      </c>
      <c r="CM6" s="35">
        <f>IF(CM7="",NA(),CM7)</f>
        <v>48.84</v>
      </c>
      <c r="CN6" s="35">
        <f t="shared" ref="CN6:CV6" si="10">IF(CN7="",NA(),CN7)</f>
        <v>48.84</v>
      </c>
      <c r="CO6" s="35">
        <f t="shared" si="10"/>
        <v>97.67</v>
      </c>
      <c r="CP6" s="35">
        <f t="shared" si="10"/>
        <v>46.51</v>
      </c>
      <c r="CQ6" s="35">
        <f t="shared" si="10"/>
        <v>44.19</v>
      </c>
      <c r="CR6" s="35">
        <f t="shared" si="10"/>
        <v>39.119999999999997</v>
      </c>
      <c r="CS6" s="35">
        <f t="shared" si="10"/>
        <v>35.64</v>
      </c>
      <c r="CT6" s="35">
        <f t="shared" si="10"/>
        <v>37.950000000000003</v>
      </c>
      <c r="CU6" s="35">
        <f t="shared" si="10"/>
        <v>34.92</v>
      </c>
      <c r="CV6" s="35">
        <f t="shared" si="10"/>
        <v>36.44</v>
      </c>
      <c r="CW6" s="34" t="str">
        <f>IF(CW7="","",IF(CW7="-","【-】","【"&amp;SUBSTITUTE(TEXT(CW7,"#,##0.00"),"-","△")&amp;"】"))</f>
        <v>【37.13】</v>
      </c>
      <c r="CX6" s="35">
        <f>IF(CX7="",NA(),CX7)</f>
        <v>77.88</v>
      </c>
      <c r="CY6" s="35">
        <f t="shared" ref="CY6:DG6" si="11">IF(CY7="",NA(),CY7)</f>
        <v>77.48</v>
      </c>
      <c r="CZ6" s="35">
        <f t="shared" si="11"/>
        <v>77.27</v>
      </c>
      <c r="DA6" s="35">
        <f t="shared" si="11"/>
        <v>76.150000000000006</v>
      </c>
      <c r="DB6" s="35">
        <f t="shared" si="11"/>
        <v>77.78</v>
      </c>
      <c r="DC6" s="35">
        <f t="shared" si="11"/>
        <v>87.79</v>
      </c>
      <c r="DD6" s="35">
        <f t="shared" si="11"/>
        <v>87.19</v>
      </c>
      <c r="DE6" s="35">
        <f t="shared" si="11"/>
        <v>88.2</v>
      </c>
      <c r="DF6" s="35">
        <f t="shared" si="11"/>
        <v>88.64</v>
      </c>
      <c r="DG6" s="35">
        <f t="shared" si="11"/>
        <v>89.93</v>
      </c>
      <c r="DH6" s="34" t="str">
        <f>IF(DH7="","",IF(DH7="-","【-】","【"&amp;SUBSTITUTE(TEXT(DH7,"#,##0.00"),"-","△")&amp;"】"))</f>
        <v>【90.08】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4">
        <f t="shared" si="14"/>
        <v>0</v>
      </c>
      <c r="EK6" s="34">
        <f t="shared" si="14"/>
        <v>0</v>
      </c>
      <c r="EL6" s="35">
        <f t="shared" si="14"/>
        <v>0.01</v>
      </c>
      <c r="EM6" s="34">
        <f t="shared" si="14"/>
        <v>0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162019</v>
      </c>
      <c r="D7" s="37">
        <v>47</v>
      </c>
      <c r="E7" s="37">
        <v>17</v>
      </c>
      <c r="F7" s="37">
        <v>9</v>
      </c>
      <c r="G7" s="37">
        <v>0</v>
      </c>
      <c r="H7" s="37" t="s">
        <v>111</v>
      </c>
      <c r="I7" s="37" t="s">
        <v>112</v>
      </c>
      <c r="J7" s="37" t="s">
        <v>113</v>
      </c>
      <c r="K7" s="37" t="s">
        <v>114</v>
      </c>
      <c r="L7" s="37" t="s">
        <v>115</v>
      </c>
      <c r="M7" s="37"/>
      <c r="N7" s="38" t="s">
        <v>116</v>
      </c>
      <c r="O7" s="38" t="s">
        <v>117</v>
      </c>
      <c r="P7" s="38">
        <v>0.03</v>
      </c>
      <c r="Q7" s="38">
        <v>100</v>
      </c>
      <c r="R7" s="38">
        <v>3024</v>
      </c>
      <c r="S7" s="38">
        <v>418304</v>
      </c>
      <c r="T7" s="38">
        <v>1241.77</v>
      </c>
      <c r="U7" s="38">
        <v>336.86</v>
      </c>
      <c r="V7" s="38">
        <v>108</v>
      </c>
      <c r="W7" s="38">
        <v>0.03</v>
      </c>
      <c r="X7" s="38">
        <v>3600</v>
      </c>
      <c r="Y7" s="38">
        <v>36.58</v>
      </c>
      <c r="Z7" s="38">
        <v>35.5</v>
      </c>
      <c r="AA7" s="38">
        <v>35.15</v>
      </c>
      <c r="AB7" s="38">
        <v>34.46</v>
      </c>
      <c r="AC7" s="38">
        <v>32.99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1466.36</v>
      </c>
      <c r="BG7" s="38">
        <v>1314.84</v>
      </c>
      <c r="BH7" s="38">
        <v>1251.53</v>
      </c>
      <c r="BI7" s="38">
        <v>1220.42</v>
      </c>
      <c r="BJ7" s="38">
        <v>0</v>
      </c>
      <c r="BK7" s="38">
        <v>3055.24</v>
      </c>
      <c r="BL7" s="38">
        <v>3189.89</v>
      </c>
      <c r="BM7" s="38">
        <v>2585.83</v>
      </c>
      <c r="BN7" s="38">
        <v>2464.06</v>
      </c>
      <c r="BO7" s="38">
        <v>1914.94</v>
      </c>
      <c r="BP7" s="38">
        <v>2448.19</v>
      </c>
      <c r="BQ7" s="38">
        <v>47.04</v>
      </c>
      <c r="BR7" s="38">
        <v>48.8</v>
      </c>
      <c r="BS7" s="38">
        <v>45.48</v>
      </c>
      <c r="BT7" s="38">
        <v>42.03</v>
      </c>
      <c r="BU7" s="38">
        <v>39.6</v>
      </c>
      <c r="BV7" s="38">
        <v>29.25</v>
      </c>
      <c r="BW7" s="38">
        <v>27.92</v>
      </c>
      <c r="BX7" s="38">
        <v>31.45</v>
      </c>
      <c r="BY7" s="38">
        <v>32.909999999999997</v>
      </c>
      <c r="BZ7" s="38">
        <v>34.020000000000003</v>
      </c>
      <c r="CA7" s="38">
        <v>33.549999999999997</v>
      </c>
      <c r="CB7" s="38">
        <v>362.95</v>
      </c>
      <c r="CC7" s="38">
        <v>360.47</v>
      </c>
      <c r="CD7" s="38">
        <v>388.2</v>
      </c>
      <c r="CE7" s="38">
        <v>416.52</v>
      </c>
      <c r="CF7" s="38">
        <v>429.23</v>
      </c>
      <c r="CG7" s="38">
        <v>622.30999999999995</v>
      </c>
      <c r="CH7" s="38">
        <v>602.87</v>
      </c>
      <c r="CI7" s="38">
        <v>588.54999999999995</v>
      </c>
      <c r="CJ7" s="38">
        <v>561.54</v>
      </c>
      <c r="CK7" s="38">
        <v>553.77</v>
      </c>
      <c r="CL7" s="38">
        <v>556.04</v>
      </c>
      <c r="CM7" s="38">
        <v>48.84</v>
      </c>
      <c r="CN7" s="38">
        <v>48.84</v>
      </c>
      <c r="CO7" s="38">
        <v>97.67</v>
      </c>
      <c r="CP7" s="38">
        <v>46.51</v>
      </c>
      <c r="CQ7" s="38">
        <v>44.19</v>
      </c>
      <c r="CR7" s="38">
        <v>39.119999999999997</v>
      </c>
      <c r="CS7" s="38">
        <v>35.64</v>
      </c>
      <c r="CT7" s="38">
        <v>37.950000000000003</v>
      </c>
      <c r="CU7" s="38">
        <v>34.92</v>
      </c>
      <c r="CV7" s="38">
        <v>36.44</v>
      </c>
      <c r="CW7" s="38">
        <v>37.130000000000003</v>
      </c>
      <c r="CX7" s="38">
        <v>77.88</v>
      </c>
      <c r="CY7" s="38">
        <v>77.48</v>
      </c>
      <c r="CZ7" s="38">
        <v>77.27</v>
      </c>
      <c r="DA7" s="38">
        <v>76.150000000000006</v>
      </c>
      <c r="DB7" s="38">
        <v>77.78</v>
      </c>
      <c r="DC7" s="38">
        <v>87.79</v>
      </c>
      <c r="DD7" s="38">
        <v>87.19</v>
      </c>
      <c r="DE7" s="38">
        <v>88.2</v>
      </c>
      <c r="DF7" s="38">
        <v>88.64</v>
      </c>
      <c r="DG7" s="38">
        <v>89.93</v>
      </c>
      <c r="DH7" s="38">
        <v>90.08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</v>
      </c>
      <c r="EK7" s="38">
        <v>0</v>
      </c>
      <c r="EL7" s="38">
        <v>0.01</v>
      </c>
      <c r="EM7" s="38">
        <v>0</v>
      </c>
      <c r="EN7" s="38">
        <v>0.01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118</v>
      </c>
      <c r="C9" s="40" t="s">
        <v>119</v>
      </c>
      <c r="D9" s="40" t="s">
        <v>120</v>
      </c>
      <c r="E9" s="40" t="s">
        <v>121</v>
      </c>
      <c r="F9" s="40" t="s">
        <v>122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61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富山市</cp:lastModifiedBy>
  <cp:lastPrinted>2018-02-13T05:45:02Z</cp:lastPrinted>
  <dcterms:created xsi:type="dcterms:W3CDTF">2017-12-25T02:37:55Z</dcterms:created>
  <dcterms:modified xsi:type="dcterms:W3CDTF">2018-02-13T05:49:05Z</dcterms:modified>
  <cp:category/>
</cp:coreProperties>
</file>