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<sst xmlns="http://schemas.openxmlformats.org/spreadsheetml/2006/main" count="285" uniqueCount="148">
  <si>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</si>
  <si>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</si>
  <si>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</si>
  <si>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</si>
  <si>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</si>
  <si>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</si>
  <si>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</si>
  <si>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</si>
  <si>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</si>
  <si>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</si>
  <si>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</si>
  <si>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</si>
  <si>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</si>
  <si>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</si>
  <si>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</si>
  <si>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</si>
  <si>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</si>
  <si>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</si>
  <si>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</si>
  <si>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</si>
  <si>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</si>
  <si>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</si>
  <si>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</si>
  <si>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</si>
  <si>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</si>
  <si>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</si>
  <si>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</si>
  <si>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</si>
  <si>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</si>
  <si>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</si>
  <si>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</si>
  <si>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</si>
  <si>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</si>
  <si>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</si>
  <si>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</si>
  <si>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</si>
  <si>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</si>
  <si>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</si>
  <si>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</si>
  <si>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</si>
  <si>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</si>
  <si>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</si>
  <si>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</si>
  <si>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</si>
  <si>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</si>
  <si>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</si>
  <si>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</si>
  <si>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</si>
  <si>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</si>
  <si>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</si>
  <si>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</si>
  <si>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</si>
  <si>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</si>
  <si>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</si>
  <si>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</si>
  <si>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</si>
  <si>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</si>
  <si>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</si>
  <si>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</si>
  <si>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</si>
  <si>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</si>
  <si>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</si>
  <si>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</si>
  <si>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</si>
  <si>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</si>
  <si>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</si>
  <si>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</si>
  <si>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</si>
  <si>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</si>
  <si>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</si>
  <si>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</si>
  <si>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</si>
  <si>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</si>
  <si>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</si>
  <si>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</si>
  <si>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</si>
  <si>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</si>
  <si>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</si>
  <si>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</si>
  <si>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</si>
  <si>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</si>
  <si>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</si>
  <si>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</si>
  <si>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</si>
  <si>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</si>
  <si>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</si>
  <si>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</si>
  <si>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</si>
  <si>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</si>
  <si>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</si>
  <si>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</si>
  <si>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</si>
  <si>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</si>
  <si>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</si>
  <si>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</si>
  <si>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</si>
  <si>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</si>
  <si>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</si>
  <si>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</si>
  <si>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</si>
  <si>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</si>
  <si>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</si>
  <si>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</si>
  <si>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</si>
  <si>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</si>
  <si>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</si>
  <si>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</si>
  <si>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</si>
  <si>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</si>
  <si>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</si>
  <si>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</si>
  <si>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</si>
  <si>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</si>
  <si>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</si>
  <si>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</si>
  <si>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</si>
  <si>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</si>
  <si>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</si>
  <si>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</si>
  <si>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</si>
  <si>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</si>
  <si>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</si>
  <si>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</si>
  <si>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</si>
  <si>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高岡市</t>
  </si>
  <si>
    <t>高岡市民病院</t>
  </si>
  <si>
    <t>当然財務</t>
  </si>
  <si>
    <t>病院事業</t>
  </si>
  <si>
    <t>一般病院</t>
  </si>
  <si>
    <t>400床以上～500床未満</t>
  </si>
  <si>
    <t>直営</t>
  </si>
  <si>
    <t>対象</t>
  </si>
  <si>
    <t>ド 透 I 未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</si>
  <si>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</si>
  <si>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</si>
  <si>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</si>
  <si>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</si>
  <si>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</si>
  <si>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</si>
  <si>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</si>
  <si>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</si>
  <si>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</si>
  <si>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</si>
  <si>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</si>
  <si>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病院群輪番制病院として医療圏内の救急医療の一翼を担うとともに、医療圏の急性期医療や、地域がん診療連携拠点病院としての高度医療、公立病院として民間病院では限界のある精神・結核・感染症等の政策的医療を堅持しているところである。</t>
    <rPh sb="0" eb="2">
      <t>ビョウイン</t>
    </rPh>
    <rPh sb="2" eb="3">
      <t>グン</t>
    </rPh>
    <rPh sb="3" eb="6">
      <t>リンバンセイ</t>
    </rPh>
    <rPh sb="6" eb="8">
      <t>ビョウイン</t>
    </rPh>
    <rPh sb="11" eb="13">
      <t>イリョウ</t>
    </rPh>
    <rPh sb="13" eb="14">
      <t>ケン</t>
    </rPh>
    <rPh sb="14" eb="15">
      <t>ナイ</t>
    </rPh>
    <rPh sb="16" eb="18">
      <t>キュウキュウ</t>
    </rPh>
    <rPh sb="18" eb="20">
      <t>イリョウ</t>
    </rPh>
    <rPh sb="21" eb="23">
      <t>イチヨク</t>
    </rPh>
    <rPh sb="24" eb="25">
      <t>ニナ</t>
    </rPh>
    <rPh sb="31" eb="33">
      <t>イリョウ</t>
    </rPh>
    <rPh sb="33" eb="34">
      <t>ケン</t>
    </rPh>
    <rPh sb="35" eb="38">
      <t>キュウセイキ</t>
    </rPh>
    <rPh sb="38" eb="40">
      <t>イリョウ</t>
    </rPh>
    <rPh sb="42" eb="44">
      <t>チイキ</t>
    </rPh>
    <rPh sb="46" eb="48">
      <t>シンリョウ</t>
    </rPh>
    <rPh sb="48" eb="50">
      <t>レンケイ</t>
    </rPh>
    <rPh sb="50" eb="52">
      <t>キョテン</t>
    </rPh>
    <rPh sb="52" eb="54">
      <t>ビョウイン</t>
    </rPh>
    <rPh sb="58" eb="60">
      <t>コウド</t>
    </rPh>
    <rPh sb="60" eb="62">
      <t>イリョウ</t>
    </rPh>
    <rPh sb="63" eb="65">
      <t>コウリツ</t>
    </rPh>
    <rPh sb="65" eb="67">
      <t>ビョウイン</t>
    </rPh>
    <rPh sb="70" eb="72">
      <t>ミンカン</t>
    </rPh>
    <rPh sb="72" eb="74">
      <t>ビョウイン</t>
    </rPh>
    <rPh sb="76" eb="78">
      <t>ゲンカイ</t>
    </rPh>
    <rPh sb="81" eb="83">
      <t>セイシン</t>
    </rPh>
    <rPh sb="84" eb="86">
      <t>ケッカク</t>
    </rPh>
    <rPh sb="87" eb="90">
      <t>カンセンショウ</t>
    </rPh>
    <rPh sb="90" eb="91">
      <t>トウ</t>
    </rPh>
    <rPh sb="92" eb="95">
      <t>セイサクテキ</t>
    </rPh>
    <rPh sb="95" eb="97">
      <t>イリョウ</t>
    </rPh>
    <rPh sb="98" eb="100">
      <t>ケンジ</t>
    </rPh>
    <phoneticPr fontId="5"/>
  </si>
  <si>
    <t>　収益面では入院・外来患者１人１日当たりの収益が伸びており、収益構造は改善しつつあるものの、一方では医業収支比率は94.3％であり、政策的医療などの不採算部門以外の医業収益のさらなる確保のため、新たな収益（診療報酬加算）の検討など今後も収益体質の強化を図っていく必要がある。
　費用面では、職員給与費、材料費それぞれの医業収益比率が類似団体と比べポイントは低いが、さらなる費用削減について検討していく必要がある。一方で、有形固定資産等の減価償却率は類似団体より高ポイントであり、今後は老朽化による修繕費の増加が懸念されるため、計画的な修繕の実行により費用増加を抑制しつつ、一方で機器等の継続的・計画的な更新も実施し、当院の医療の質の維持・向上を図っていく必要がある。</t>
    <rPh sb="1" eb="4">
      <t>シュウエキメン</t>
    </rPh>
    <rPh sb="6" eb="8">
      <t>ニュウイン</t>
    </rPh>
    <rPh sb="9" eb="11">
      <t>ガイライ</t>
    </rPh>
    <rPh sb="11" eb="13">
      <t>カンジャ</t>
    </rPh>
    <rPh sb="14" eb="15">
      <t>ニン</t>
    </rPh>
    <rPh sb="16" eb="17">
      <t>ニチ</t>
    </rPh>
    <rPh sb="17" eb="18">
      <t>ア</t>
    </rPh>
    <rPh sb="21" eb="23">
      <t>シュウエキ</t>
    </rPh>
    <rPh sb="24" eb="25">
      <t>ノ</t>
    </rPh>
    <rPh sb="30" eb="32">
      <t>シュウエキ</t>
    </rPh>
    <rPh sb="32" eb="34">
      <t>コウゾウ</t>
    </rPh>
    <rPh sb="35" eb="37">
      <t>カイゼン</t>
    </rPh>
    <rPh sb="46" eb="48">
      <t>イッポウ</t>
    </rPh>
    <rPh sb="50" eb="52">
      <t>イギョウ</t>
    </rPh>
    <rPh sb="52" eb="54">
      <t>シュウシ</t>
    </rPh>
    <rPh sb="54" eb="56">
      <t>ヒリツ</t>
    </rPh>
    <rPh sb="66" eb="69">
      <t>セイサクテキ</t>
    </rPh>
    <rPh sb="69" eb="71">
      <t>イリョウ</t>
    </rPh>
    <rPh sb="74" eb="77">
      <t>フサイサン</t>
    </rPh>
    <rPh sb="77" eb="79">
      <t>ブモン</t>
    </rPh>
    <rPh sb="79" eb="81">
      <t>イガイ</t>
    </rPh>
    <rPh sb="82" eb="84">
      <t>イギョウ</t>
    </rPh>
    <rPh sb="84" eb="86">
      <t>シュウエキ</t>
    </rPh>
    <rPh sb="91" eb="93">
      <t>カクホ</t>
    </rPh>
    <rPh sb="115" eb="117">
      <t>コンゴ</t>
    </rPh>
    <rPh sb="118" eb="120">
      <t>シュウエキ</t>
    </rPh>
    <rPh sb="120" eb="122">
      <t>タイシツ</t>
    </rPh>
    <rPh sb="123" eb="125">
      <t>キョウカ</t>
    </rPh>
    <rPh sb="126" eb="127">
      <t>ハカ</t>
    </rPh>
    <rPh sb="131" eb="133">
      <t>ヒツヨウ</t>
    </rPh>
    <rPh sb="145" eb="147">
      <t>ショクイン</t>
    </rPh>
    <rPh sb="147" eb="149">
      <t>キュウヨ</t>
    </rPh>
    <rPh sb="149" eb="150">
      <t>ヒ</t>
    </rPh>
    <rPh sb="151" eb="154">
      <t>ザイリョウヒ</t>
    </rPh>
    <rPh sb="159" eb="161">
      <t>イギョウ</t>
    </rPh>
    <rPh sb="161" eb="163">
      <t>シュウエキ</t>
    </rPh>
    <rPh sb="163" eb="165">
      <t>ヒリツ</t>
    </rPh>
    <rPh sb="166" eb="168">
      <t>ルイジ</t>
    </rPh>
    <rPh sb="168" eb="170">
      <t>ダンタイ</t>
    </rPh>
    <rPh sb="171" eb="172">
      <t>クラ</t>
    </rPh>
    <rPh sb="178" eb="179">
      <t>ヒク</t>
    </rPh>
    <rPh sb="186" eb="188">
      <t>ヒヨウ</t>
    </rPh>
    <rPh sb="188" eb="190">
      <t>サクゲン</t>
    </rPh>
    <rPh sb="194" eb="196">
      <t>ケントウ</t>
    </rPh>
    <rPh sb="200" eb="202">
      <t>ヒツヨウ</t>
    </rPh>
    <rPh sb="206" eb="208">
      <t>イッポウ</t>
    </rPh>
    <rPh sb="224" eb="226">
      <t>ルイジ</t>
    </rPh>
    <rPh sb="226" eb="228">
      <t>ダンタイ</t>
    </rPh>
    <rPh sb="230" eb="231">
      <t>コウ</t>
    </rPh>
    <rPh sb="239" eb="241">
      <t>コンゴ</t>
    </rPh>
    <rPh sb="242" eb="245">
      <t>ロウキュウカ</t>
    </rPh>
    <rPh sb="248" eb="251">
      <t>シュウゼンヒ</t>
    </rPh>
    <rPh sb="252" eb="253">
      <t>ゾウ</t>
    </rPh>
    <rPh sb="253" eb="254">
      <t>カ</t>
    </rPh>
    <rPh sb="255" eb="257">
      <t>ケネン</t>
    </rPh>
    <rPh sb="263" eb="266">
      <t>ケイカクテキ</t>
    </rPh>
    <rPh sb="267" eb="269">
      <t>シュウゼン</t>
    </rPh>
    <rPh sb="270" eb="272">
      <t>ジッコウ</t>
    </rPh>
    <rPh sb="275" eb="277">
      <t>ヒヨウ</t>
    </rPh>
    <rPh sb="277" eb="279">
      <t>ゾウカ</t>
    </rPh>
    <rPh sb="280" eb="282">
      <t>ヨクセイ</t>
    </rPh>
    <rPh sb="286" eb="288">
      <t>イッポウ</t>
    </rPh>
    <phoneticPr fontId="5"/>
  </si>
  <si>
    <t>　有形固定資産減価償却率、機械備品減価償却率を見ても、全国平均、類似団体との比較で10ポイント以上超えており、平成12年度に建設した病院全体もさることながら、建設と同時に導入した医療機器等の老朽化も顕著に表れてきている。
今後はこれらに対する修繕もこれまで以上に増大することが予想され、収支面では費用の増加が懸念される。
　1床当たり有形固定資産については、有形固定資産総額は毎年度減少しているが、病床数を平成27年度に３３床、平成28年度に42床減床したことにより増加している。
　今後も当院の財政規模を考慮し、施設等の投資計画の見直しを適切なタイミングで行っていく。</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3" eb="24">
      <t>ミ</t>
    </rPh>
    <rPh sb="27" eb="29">
      <t>ゼンコク</t>
    </rPh>
    <rPh sb="29" eb="31">
      <t>ヘイキン</t>
    </rPh>
    <rPh sb="32" eb="34">
      <t>ルイジ</t>
    </rPh>
    <rPh sb="34" eb="36">
      <t>ダンタイ</t>
    </rPh>
    <rPh sb="38" eb="40">
      <t>ヒカク</t>
    </rPh>
    <rPh sb="47" eb="49">
      <t>イジョウ</t>
    </rPh>
    <rPh sb="49" eb="50">
      <t>コ</t>
    </rPh>
    <rPh sb="55" eb="57">
      <t>ヘイセイ</t>
    </rPh>
    <rPh sb="59" eb="61">
      <t>ネンド</t>
    </rPh>
    <rPh sb="62" eb="64">
      <t>ケンセツ</t>
    </rPh>
    <rPh sb="66" eb="68">
      <t>ビョウイン</t>
    </rPh>
    <rPh sb="68" eb="70">
      <t>ゼンタイ</t>
    </rPh>
    <rPh sb="79" eb="81">
      <t>ケンセツ</t>
    </rPh>
    <rPh sb="82" eb="84">
      <t>ドウジ</t>
    </rPh>
    <rPh sb="85" eb="87">
      <t>ドウニュウ</t>
    </rPh>
    <rPh sb="89" eb="91">
      <t>イリョウ</t>
    </rPh>
    <rPh sb="91" eb="93">
      <t>キキ</t>
    </rPh>
    <rPh sb="93" eb="94">
      <t>トウ</t>
    </rPh>
    <rPh sb="95" eb="98">
      <t>ロウキュウカ</t>
    </rPh>
    <rPh sb="99" eb="101">
      <t>ケンチョ</t>
    </rPh>
    <rPh sb="102" eb="103">
      <t>アラワ</t>
    </rPh>
    <rPh sb="111" eb="113">
      <t>コンゴ</t>
    </rPh>
    <rPh sb="118" eb="119">
      <t>タイ</t>
    </rPh>
    <rPh sb="121" eb="123">
      <t>シュウゼン</t>
    </rPh>
    <rPh sb="128" eb="130">
      <t>イジョウ</t>
    </rPh>
    <rPh sb="131" eb="133">
      <t>ゾウダイ</t>
    </rPh>
    <rPh sb="138" eb="140">
      <t>ヨソウ</t>
    </rPh>
    <rPh sb="143" eb="145">
      <t>シュウシ</t>
    </rPh>
    <rPh sb="145" eb="146">
      <t>メン</t>
    </rPh>
    <rPh sb="148" eb="150">
      <t>ヒヨウ</t>
    </rPh>
    <rPh sb="151" eb="153">
      <t>ゾウカ</t>
    </rPh>
    <rPh sb="154" eb="156">
      <t>ケネン</t>
    </rPh>
    <rPh sb="163" eb="164">
      <t>ショウ</t>
    </rPh>
    <rPh sb="164" eb="165">
      <t>ア</t>
    </rPh>
    <rPh sb="167" eb="169">
      <t>ユウケイ</t>
    </rPh>
    <rPh sb="169" eb="171">
      <t>コテイ</t>
    </rPh>
    <rPh sb="171" eb="173">
      <t>シサン</t>
    </rPh>
    <rPh sb="179" eb="181">
      <t>ユウケイ</t>
    </rPh>
    <rPh sb="181" eb="183">
      <t>コテイ</t>
    </rPh>
    <rPh sb="183" eb="185">
      <t>シサン</t>
    </rPh>
    <rPh sb="188" eb="191">
      <t>マイネンド</t>
    </rPh>
    <rPh sb="191" eb="193">
      <t>ゲンショウ</t>
    </rPh>
    <rPh sb="199" eb="202">
      <t>ビョウショウスウ</t>
    </rPh>
    <rPh sb="203" eb="205">
      <t>ヘイセイ</t>
    </rPh>
    <rPh sb="207" eb="209">
      <t>ネンド</t>
    </rPh>
    <rPh sb="212" eb="213">
      <t>ショウ</t>
    </rPh>
    <rPh sb="214" eb="216">
      <t>ヘイセイ</t>
    </rPh>
    <rPh sb="218" eb="220">
      <t>ネンド</t>
    </rPh>
    <rPh sb="223" eb="224">
      <t>ショウ</t>
    </rPh>
    <rPh sb="224" eb="225">
      <t>ゲン</t>
    </rPh>
    <rPh sb="225" eb="226">
      <t>ショウ</t>
    </rPh>
    <rPh sb="233" eb="235">
      <t>ゾウカ</t>
    </rPh>
    <rPh sb="242" eb="244">
      <t>コンゴ</t>
    </rPh>
    <rPh sb="245" eb="247">
      <t>トウイン</t>
    </rPh>
    <rPh sb="248" eb="250">
      <t>ザイセイ</t>
    </rPh>
    <rPh sb="250" eb="252">
      <t>キボ</t>
    </rPh>
    <rPh sb="253" eb="255">
      <t>コウリョ</t>
    </rPh>
    <rPh sb="257" eb="259">
      <t>シセツ</t>
    </rPh>
    <rPh sb="259" eb="260">
      <t>トウ</t>
    </rPh>
    <rPh sb="261" eb="263">
      <t>トウシ</t>
    </rPh>
    <rPh sb="263" eb="265">
      <t>ケイカク</t>
    </rPh>
    <rPh sb="266" eb="268">
      <t>ミナオ</t>
    </rPh>
    <rPh sb="270" eb="272">
      <t>テキセツ</t>
    </rPh>
    <rPh sb="279" eb="280">
      <t>オコナ</t>
    </rPh>
    <phoneticPr fontId="5"/>
  </si>
  <si>
    <t>　平成28年度経常収支比率では、前年度からはやや改善したものの、依然として減価償却費の計上や材料費や経費の増加により収支赤字となっている。
　累積欠損金比率は、これまで多額の減価償却費が経常収支を圧迫し、収支赤字が続いた結果、平成２８年度まで欠損金が積み上がった。平成29年度の収支は黒字に転じたため累積欠損金は減少しており、今後も収支改善を図り黒字経営を継続するため、地域医療ビジョンとの整合性をとりながら、さらなる医療の質の向上と経営の安定に取り組むこととしている。
　入院については、新規入院患者の確保に向けた取り組みを推進したことにより新規入院患者が増加し、手術件数も増加したことで単価が増加、１人１日当たり収益も増加した。外来では、患者数の減少などが影響し１人１日当たりの収益が若干減少したため、今後さらに地域医療機関との連携を強化し、紹介患者の増加につなげ、それによる収益増加を図っていく必要がある。
　病床利用率については平成27年度（平成28年３月）に一般病床33床減床、平成28年度に一般病床42床減床したことによって病床利用率の向上が効果として表れてきている。今後も新規入院患者の獲得に向け努めていく。</t>
    <rPh sb="1" eb="3">
      <t>ヘイセイ</t>
    </rPh>
    <rPh sb="5" eb="7">
      <t>ネンド</t>
    </rPh>
    <rPh sb="7" eb="9">
      <t>ケイジョウ</t>
    </rPh>
    <rPh sb="9" eb="11">
      <t>シュウシ</t>
    </rPh>
    <rPh sb="11" eb="13">
      <t>ヒリツ</t>
    </rPh>
    <rPh sb="16" eb="18">
      <t>ゼンネン</t>
    </rPh>
    <rPh sb="18" eb="19">
      <t>ド</t>
    </rPh>
    <rPh sb="24" eb="26">
      <t>カイゼン</t>
    </rPh>
    <rPh sb="32" eb="34">
      <t>イゼン</t>
    </rPh>
    <rPh sb="37" eb="39">
      <t>ゲンカ</t>
    </rPh>
    <rPh sb="39" eb="41">
      <t>ショウキャク</t>
    </rPh>
    <rPh sb="41" eb="42">
      <t>ヒ</t>
    </rPh>
    <rPh sb="43" eb="45">
      <t>ケイジョウ</t>
    </rPh>
    <rPh sb="46" eb="49">
      <t>ザイリョウヒ</t>
    </rPh>
    <rPh sb="50" eb="52">
      <t>ケイヒ</t>
    </rPh>
    <rPh sb="53" eb="55">
      <t>ゾウカ</t>
    </rPh>
    <rPh sb="58" eb="60">
      <t>シュウシ</t>
    </rPh>
    <rPh sb="60" eb="62">
      <t>アカジ</t>
    </rPh>
    <rPh sb="71" eb="73">
      <t>ルイセキ</t>
    </rPh>
    <rPh sb="73" eb="76">
      <t>ケッソンキン</t>
    </rPh>
    <rPh sb="76" eb="78">
      <t>ヒリツ</t>
    </rPh>
    <rPh sb="84" eb="86">
      <t>タガク</t>
    </rPh>
    <rPh sb="87" eb="89">
      <t>ゲンカ</t>
    </rPh>
    <rPh sb="89" eb="91">
      <t>ショウキャク</t>
    </rPh>
    <rPh sb="91" eb="92">
      <t>ヒ</t>
    </rPh>
    <rPh sb="93" eb="95">
      <t>ケイジョウ</t>
    </rPh>
    <rPh sb="95" eb="97">
      <t>シュウシ</t>
    </rPh>
    <rPh sb="98" eb="100">
      <t>アッパク</t>
    </rPh>
    <rPh sb="102" eb="104">
      <t>シュウシ</t>
    </rPh>
    <rPh sb="104" eb="106">
      <t>アカジ</t>
    </rPh>
    <rPh sb="107" eb="108">
      <t>ツヅ</t>
    </rPh>
    <rPh sb="110" eb="112">
      <t>ケッカ</t>
    </rPh>
    <rPh sb="113" eb="115">
      <t>ヘイセイ</t>
    </rPh>
    <rPh sb="117" eb="119">
      <t>ネンド</t>
    </rPh>
    <rPh sb="121" eb="124">
      <t>ケッソンキン</t>
    </rPh>
    <rPh sb="125" eb="126">
      <t>ツ</t>
    </rPh>
    <rPh sb="127" eb="128">
      <t>ア</t>
    </rPh>
    <rPh sb="132" eb="134">
      <t>ヘイセイ</t>
    </rPh>
    <rPh sb="136" eb="138">
      <t>ネンド</t>
    </rPh>
    <rPh sb="139" eb="141">
      <t>シュウシ</t>
    </rPh>
    <rPh sb="142" eb="144">
      <t>クロジ</t>
    </rPh>
    <rPh sb="145" eb="146">
      <t>テン</t>
    </rPh>
    <rPh sb="150" eb="152">
      <t>ルイセキ</t>
    </rPh>
    <rPh sb="152" eb="155">
      <t>ケッソンキン</t>
    </rPh>
    <rPh sb="156" eb="158">
      <t>ゲンショウ</t>
    </rPh>
    <rPh sb="163" eb="165">
      <t>コンゴ</t>
    </rPh>
    <rPh sb="166" eb="168">
      <t>シュウシ</t>
    </rPh>
    <rPh sb="168" eb="170">
      <t>カイゼン</t>
    </rPh>
    <rPh sb="171" eb="172">
      <t>ハカ</t>
    </rPh>
    <rPh sb="173" eb="175">
      <t>クロジ</t>
    </rPh>
    <rPh sb="175" eb="177">
      <t>ケイエイ</t>
    </rPh>
    <rPh sb="178" eb="180">
      <t>ケイゾク</t>
    </rPh>
    <rPh sb="185" eb="187">
      <t>チイキ</t>
    </rPh>
    <rPh sb="187" eb="189">
      <t>イリョウ</t>
    </rPh>
    <rPh sb="195" eb="198">
      <t>セイゴウセイ</t>
    </rPh>
    <rPh sb="209" eb="211">
      <t>イリョウ</t>
    </rPh>
    <rPh sb="212" eb="213">
      <t>シツ</t>
    </rPh>
    <rPh sb="214" eb="216">
      <t>コウジョウ</t>
    </rPh>
    <rPh sb="217" eb="219">
      <t>ケイエイ</t>
    </rPh>
    <rPh sb="220" eb="222">
      <t>アンテイ</t>
    </rPh>
    <rPh sb="223" eb="224">
      <t>ト</t>
    </rPh>
    <rPh sb="225" eb="226">
      <t>ク</t>
    </rPh>
    <rPh sb="316" eb="318">
      <t>ガイライ</t>
    </rPh>
    <rPh sb="321" eb="323">
      <t>カンジャ</t>
    </rPh>
    <rPh sb="323" eb="324">
      <t>スウ</t>
    </rPh>
    <rPh sb="325" eb="327">
      <t>ゲンショウ</t>
    </rPh>
    <rPh sb="330" eb="332">
      <t>エイキョウ</t>
    </rPh>
    <rPh sb="334" eb="335">
      <t>ニン</t>
    </rPh>
    <rPh sb="336" eb="337">
      <t>ヒ</t>
    </rPh>
    <rPh sb="337" eb="338">
      <t>ア</t>
    </rPh>
    <rPh sb="341" eb="343">
      <t>シュウエキ</t>
    </rPh>
    <rPh sb="344" eb="346">
      <t>ジャッカン</t>
    </rPh>
    <rPh sb="346" eb="348">
      <t>ゲンショウ</t>
    </rPh>
    <rPh sb="400" eb="402">
      <t>ヒツヨウ</t>
    </rPh>
    <rPh sb="408" eb="410">
      <t>ビョウショウ</t>
    </rPh>
    <rPh sb="410" eb="413">
      <t>リヨウリツ</t>
    </rPh>
    <rPh sb="418" eb="420">
      <t>ヘイセイ</t>
    </rPh>
    <rPh sb="422" eb="424">
      <t>ネンド</t>
    </rPh>
    <rPh sb="425" eb="427">
      <t>ヘイセイ</t>
    </rPh>
    <rPh sb="429" eb="430">
      <t>ネン</t>
    </rPh>
    <rPh sb="431" eb="432">
      <t>ツキ</t>
    </rPh>
    <rPh sb="434" eb="436">
      <t>イッパン</t>
    </rPh>
    <rPh sb="436" eb="438">
      <t>ビョウショウ</t>
    </rPh>
    <rPh sb="440" eb="441">
      <t>ショウ</t>
    </rPh>
    <rPh sb="444" eb="446">
      <t>ヘイセイ</t>
    </rPh>
    <rPh sb="448" eb="450">
      <t>ネンド</t>
    </rPh>
    <rPh sb="468" eb="470">
      <t>ビョウショウ</t>
    </rPh>
    <rPh sb="470" eb="473">
      <t>リヨウリツ</t>
    </rPh>
    <rPh sb="474" eb="476">
      <t>コウジョウ</t>
    </rPh>
    <rPh sb="477" eb="479">
      <t>コウカ</t>
    </rPh>
    <rPh sb="482" eb="483">
      <t>アラワ</t>
    </rPh>
    <rPh sb="490" eb="492">
      <t>コンゴ</t>
    </rPh>
    <rPh sb="493" eb="495">
      <t>シンキ</t>
    </rPh>
    <rPh sb="495" eb="497">
      <t>ニュウイン</t>
    </rPh>
    <rPh sb="497" eb="499">
      <t>カンジャ</t>
    </rPh>
    <rPh sb="500" eb="502">
      <t>カクトク</t>
    </rPh>
    <rPh sb="503" eb="504">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</si>
</sst>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75.3</c:v>
                </c:pt>
                <c:pt idx="1">
                  <c:v>75.8</c:v>
                </c:pt>
                <c:pt idx="2">
                  <c:v>68</c:v>
                </c:pt>
                <c:pt idx="3">
                  <c:v>65.2</c:v>
                </c:pt>
                <c:pt idx="4">
                  <c:v>75.900000000000006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2897536"/>
        <c:axId val="1030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2897536"/>
        <c:axId val="103088512"/>
      </c:lineChart>
      <c:dateAx>
        <c:axId val="102897536"/>
        <c:scaling>
          <c:orientation val="minMax"/>
        </c:scaling>
        <c:delete val="1"/>
        <c:axPos val="b"/>
        <c:numFmt formatCode="ge" sourceLinked="1"/>
        <c:majorTickMark val="none"/>
        <c:minorTickMark val="none"/>
        <c:tickLblPos val="none"/>
        <c:crossAx val="103088512"/>
        <c:crosses val="autoZero"/>
        <c:auto val="1"/>
        <c:lblOffset val="100"/>
        <c:baseTimeUnit val="years"/>
      </c:dateAx>
      <c:valAx>
        <c:axId val="10308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9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125</c:v>
                </c:pt>
                <c:pt idx="1">
                  <c:v>126.1</c:v>
                </c:pt>
                <c:pt idx="2">
                  <c:v>140.5</c:v>
                </c:pt>
                <c:pt idx="3">
                  <c:v>138.69999999999999</c:v>
                </c:pt>
                <c:pt idx="4">
                  <c:v>139.30000000000001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484992"/>
        <c:axId val="36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484992"/>
        <c:axId val="36491264"/>
      </c:lineChart>
      <c:dateAx>
        <c:axId val="36484992"/>
        <c:scaling>
          <c:orientation val="minMax"/>
        </c:scaling>
        <c:delete val="1"/>
        <c:axPos val="b"/>
        <c:numFmt formatCode="ge" sourceLinked="1"/>
        <c:majorTickMark val="none"/>
        <c:minorTickMark val="none"/>
        <c:tickLblPos val="none"/>
        <c:crossAx val="36491264"/>
        <c:crosses val="autoZero"/>
        <c:auto val="1"/>
        <c:lblOffset val="100"/>
        <c:baseTimeUnit val="years"/>
      </c:dateAx>
      <c:valAx>
        <c:axId val="3649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8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95.1</c:v>
                </c:pt>
                <c:pt idx="1">
                  <c:v>94.9</c:v>
                </c:pt>
                <c:pt idx="2">
                  <c:v>90.4</c:v>
                </c:pt>
                <c:pt idx="3">
                  <c:v>93.1</c:v>
                </c:pt>
                <c:pt idx="4">
                  <c:v>94.3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500992"/>
        <c:axId val="365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500992"/>
        <c:axId val="36502912"/>
      </c:lineChart>
      <c:dateAx>
        <c:axId val="36500992"/>
        <c:scaling>
          <c:orientation val="minMax"/>
        </c:scaling>
        <c:delete val="1"/>
        <c:axPos val="b"/>
        <c:numFmt formatCode="ge" sourceLinked="1"/>
        <c:majorTickMark val="none"/>
        <c:minorTickMark val="none"/>
        <c:tickLblPos val="none"/>
        <c:crossAx val="36502912"/>
        <c:crosses val="autoZero"/>
        <c:auto val="1"/>
        <c:lblOffset val="100"/>
        <c:baseTimeUnit val="years"/>
      </c:dateAx>
      <c:valAx>
        <c:axId val="3650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0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99.5</c:v>
                </c:pt>
                <c:pt idx="1">
                  <c:v>99.4</c:v>
                </c:pt>
                <c:pt idx="2">
                  <c:v>94.3</c:v>
                </c:pt>
                <c:pt idx="3">
                  <c:v>96.9</c:v>
                </c:pt>
                <c:pt idx="4">
                  <c:v>98.6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855680"/>
        <c:axId val="888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855680"/>
        <c:axId val="88857600"/>
      </c:lineChart>
      <c:dateAx>
        <c:axId val="88855680"/>
        <c:scaling>
          <c:orientation val="minMax"/>
        </c:scaling>
        <c:delete val="1"/>
        <c:axPos val="b"/>
        <c:numFmt formatCode="ge" sourceLinked="1"/>
        <c:majorTickMark val="none"/>
        <c:minorTickMark val="none"/>
        <c:tickLblPos val="none"/>
        <c:crossAx val="88857600"/>
        <c:crosses val="autoZero"/>
        <c:auto val="1"/>
        <c:lblOffset val="100"/>
        <c:baseTimeUnit val="years"/>
      </c:dateAx>
      <c:valAx>
        <c:axId val="8885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85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53.6</c:v>
                </c:pt>
                <c:pt idx="1">
                  <c:v>56.4</c:v>
                </c:pt>
                <c:pt idx="2">
                  <c:v>60.4</c:v>
                </c:pt>
                <c:pt idx="3">
                  <c:v>63</c:v>
                </c:pt>
                <c:pt idx="4">
                  <c:v>66.400000000000006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0088192"/>
        <c:axId val="900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0088192"/>
        <c:axId val="90090112"/>
      </c:lineChart>
      <c:dateAx>
        <c:axId val="90088192"/>
        <c:scaling>
          <c:orientation val="minMax"/>
        </c:scaling>
        <c:delete val="1"/>
        <c:axPos val="b"/>
        <c:numFmt formatCode="ge" sourceLinked="1"/>
        <c:majorTickMark val="none"/>
        <c:minorTickMark val="none"/>
        <c:tickLblPos val="none"/>
        <c:crossAx val="90090112"/>
        <c:crosses val="autoZero"/>
        <c:auto val="1"/>
        <c:lblOffset val="100"/>
        <c:baseTimeUnit val="years"/>
      </c:dateAx>
      <c:valAx>
        <c:axId val="9009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8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75.2</c:v>
                </c:pt>
                <c:pt idx="1">
                  <c:v>75.8</c:v>
                </c:pt>
                <c:pt idx="2">
                  <c:v>74.400000000000006</c:v>
                </c:pt>
                <c:pt idx="3">
                  <c:v>75.8</c:v>
                </c:pt>
                <c:pt idx="4">
                  <c:v>79.400000000000006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0186496"/>
        <c:axId val="901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0186496"/>
        <c:axId val="90188416"/>
      </c:lineChart>
      <c:dateAx>
        <c:axId val="90186496"/>
        <c:scaling>
          <c:orientation val="minMax"/>
        </c:scaling>
        <c:delete val="1"/>
        <c:axPos val="b"/>
        <c:numFmt formatCode="ge" sourceLinked="1"/>
        <c:majorTickMark val="none"/>
        <c:minorTickMark val="none"/>
        <c:tickLblPos val="none"/>
        <c:crossAx val="90188416"/>
        <c:crosses val="autoZero"/>
        <c:auto val="1"/>
        <c:lblOffset val="100"/>
        <c:baseTimeUnit val="years"/>
      </c:dateAx>
      <c:valAx>
        <c:axId val="9018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8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49269120</c:v>
                </c:pt>
                <c:pt idx="1">
                  <c:v>50475500</c:v>
                </c:pt>
                <c:pt idx="2">
                  <c:v>51742710</c:v>
                </c:pt>
                <c:pt idx="3">
                  <c:v>54836957</c:v>
                </c:pt>
                <c:pt idx="4">
                  <c:v>61074057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0203264"/>
        <c:axId val="902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0203264"/>
        <c:axId val="90205184"/>
      </c:lineChart>
      <c:dateAx>
        <c:axId val="90203264"/>
        <c:scaling>
          <c:orientation val="minMax"/>
        </c:scaling>
        <c:delete val="1"/>
        <c:axPos val="b"/>
        <c:numFmt formatCode="ge" sourceLinked="1"/>
        <c:majorTickMark val="none"/>
        <c:minorTickMark val="none"/>
        <c:tickLblPos val="none"/>
        <c:crossAx val="90205184"/>
        <c:crosses val="autoZero"/>
        <c:auto val="1"/>
        <c:lblOffset val="100"/>
        <c:baseTimeUnit val="years"/>
      </c:dateAx>
      <c:valAx>
        <c:axId val="90205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20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20.100000000000001</c:v>
                </c:pt>
                <c:pt idx="1">
                  <c:v>21.3</c:v>
                </c:pt>
                <c:pt idx="2">
                  <c:v>22.7</c:v>
                </c:pt>
                <c:pt idx="3">
                  <c:v>23.2</c:v>
                </c:pt>
                <c:pt idx="4">
                  <c:v>23.3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0231168"/>
        <c:axId val="902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0231168"/>
        <c:axId val="90233088"/>
      </c:lineChart>
      <c:dateAx>
        <c:axId val="90231168"/>
        <c:scaling>
          <c:orientation val="minMax"/>
        </c:scaling>
        <c:delete val="1"/>
        <c:axPos val="b"/>
        <c:numFmt formatCode="ge" sourceLinked="1"/>
        <c:majorTickMark val="none"/>
        <c:minorTickMark val="none"/>
        <c:tickLblPos val="none"/>
        <c:crossAx val="90233088"/>
        <c:crosses val="autoZero"/>
        <c:auto val="1"/>
        <c:lblOffset val="100"/>
        <c:baseTimeUnit val="years"/>
      </c:dateAx>
      <c:valAx>
        <c:axId val="9023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3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49.6</c:v>
                </c:pt>
                <c:pt idx="1">
                  <c:v>48.8</c:v>
                </c:pt>
                <c:pt idx="2">
                  <c:v>52.3</c:v>
                </c:pt>
                <c:pt idx="3">
                  <c:v>51.5</c:v>
                </c:pt>
                <c:pt idx="4">
                  <c:v>49.7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0722304"/>
        <c:axId val="907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0722304"/>
        <c:axId val="90724224"/>
      </c:lineChart>
      <c:dateAx>
        <c:axId val="90722304"/>
        <c:scaling>
          <c:orientation val="minMax"/>
        </c:scaling>
        <c:delete val="1"/>
        <c:axPos val="b"/>
        <c:numFmt formatCode="ge" sourceLinked="1"/>
        <c:majorTickMark val="none"/>
        <c:minorTickMark val="none"/>
        <c:tickLblPos val="none"/>
        <c:crossAx val="90724224"/>
        <c:crosses val="autoZero"/>
        <c:auto val="1"/>
        <c:lblOffset val="100"/>
        <c:baseTimeUnit val="years"/>
      </c:dateAx>
      <c:valAx>
        <c:axId val="9072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2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8550</c:v>
                </c:pt>
                <c:pt idx="1">
                  <c:v>8847</c:v>
                </c:pt>
                <c:pt idx="2">
                  <c:v>9730</c:v>
                </c:pt>
                <c:pt idx="3">
                  <c:v>10457</c:v>
                </c:pt>
                <c:pt idx="4">
                  <c:v>10238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0783104"/>
        <c:axId val="955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0783104"/>
        <c:axId val="95503872"/>
      </c:lineChart>
      <c:dateAx>
        <c:axId val="90783104"/>
        <c:scaling>
          <c:orientation val="minMax"/>
        </c:scaling>
        <c:delete val="1"/>
        <c:axPos val="b"/>
        <c:numFmt formatCode="ge" sourceLinked="1"/>
        <c:majorTickMark val="none"/>
        <c:minorTickMark val="none"/>
        <c:tickLblPos val="none"/>
        <c:crossAx val="95503872"/>
        <c:crosses val="autoZero"/>
        <c:auto val="1"/>
        <c:lblOffset val="100"/>
        <c:baseTimeUnit val="years"/>
      </c:dateAx>
      <c:valAx>
        <c:axId val="9550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78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43639</c:v>
                </c:pt>
                <c:pt idx="1">
                  <c:v>42825</c:v>
                </c:pt>
                <c:pt idx="2">
                  <c:v>45475</c:v>
                </c:pt>
                <c:pt idx="3">
                  <c:v>48901</c:v>
                </c:pt>
                <c:pt idx="4">
                  <c:v>51718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516160"/>
        <c:axId val="955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516160"/>
        <c:axId val="95518080"/>
      </c:lineChart>
      <c:dateAx>
        <c:axId val="95516160"/>
        <c:scaling>
          <c:orientation val="minMax"/>
        </c:scaling>
        <c:delete val="1"/>
        <c:axPos val="b"/>
        <c:numFmt formatCode="ge" sourceLinked="1"/>
        <c:majorTickMark val="none"/>
        <c:minorTickMark val="none"/>
        <c:tickLblPos val="none"/>
        <c:crossAx val="95518080"/>
        <c:crosses val="autoZero"/>
        <c:auto val="1"/>
        <c:lblOffset val="100"/>
        <c:baseTimeUnit val="years"/>
      </c:dateAx>
      <c:valAx>
        <c:axId val="9551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5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I1" zoomScaleNormal="100" zoomScaleSheetLayoutView="70" workbookViewId="0">
      <selection activeCell="NJ47" sqref="NJ47:NX48"/>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富山県高岡市　高岡市民病院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333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12</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174275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33068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331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331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147</v>
      </c>
      <c r="NK30" s="146"/>
      <c r="NL30" s="146"/>
      <c r="NM30" s="146"/>
      <c r="NN30" s="146"/>
      <c r="NO30" s="146"/>
      <c r="NP30" s="146"/>
      <c r="NQ30" s="146"/>
      <c r="NR30" s="146"/>
      <c r="NS30" s="146"/>
      <c r="NT30" s="146"/>
      <c r="NU30" s="146"/>
      <c r="NV30" s="146"/>
      <c r="NW30" s="146"/>
      <c r="NX30" s="14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x14ac:dyDescent="0.15">
      <c r="A33" s="2"/>
      <c r="B33" s="26"/>
      <c r="D33" s="6"/>
      <c r="E33" s="6"/>
      <c r="F33" s="6"/>
      <c r="G33" s="125" t="s">
        <v>37</v>
      </c>
      <c r="H33" s="125"/>
      <c r="I33" s="125"/>
      <c r="J33" s="125"/>
      <c r="K33" s="125"/>
      <c r="L33" s="125"/>
      <c r="M33" s="125"/>
      <c r="N33" s="125"/>
      <c r="O33" s="125"/>
      <c r="P33" s="122">
        <f>データ!AH7</f>
        <v>99.5</v>
      </c>
      <c r="Q33" s="123"/>
      <c r="R33" s="123"/>
      <c r="S33" s="123"/>
      <c r="T33" s="123"/>
      <c r="U33" s="123"/>
      <c r="V33" s="123"/>
      <c r="W33" s="123"/>
      <c r="X33" s="123"/>
      <c r="Y33" s="123"/>
      <c r="Z33" s="123"/>
      <c r="AA33" s="123"/>
      <c r="AB33" s="123"/>
      <c r="AC33" s="123"/>
      <c r="AD33" s="124"/>
      <c r="AE33" s="122">
        <f>データ!AI7</f>
        <v>99.4</v>
      </c>
      <c r="AF33" s="123"/>
      <c r="AG33" s="123"/>
      <c r="AH33" s="123"/>
      <c r="AI33" s="123"/>
      <c r="AJ33" s="123"/>
      <c r="AK33" s="123"/>
      <c r="AL33" s="123"/>
      <c r="AM33" s="123"/>
      <c r="AN33" s="123"/>
      <c r="AO33" s="123"/>
      <c r="AP33" s="123"/>
      <c r="AQ33" s="123"/>
      <c r="AR33" s="123"/>
      <c r="AS33" s="124"/>
      <c r="AT33" s="122">
        <f>データ!AJ7</f>
        <v>94.3</v>
      </c>
      <c r="AU33" s="123"/>
      <c r="AV33" s="123"/>
      <c r="AW33" s="123"/>
      <c r="AX33" s="123"/>
      <c r="AY33" s="123"/>
      <c r="AZ33" s="123"/>
      <c r="BA33" s="123"/>
      <c r="BB33" s="123"/>
      <c r="BC33" s="123"/>
      <c r="BD33" s="123"/>
      <c r="BE33" s="123"/>
      <c r="BF33" s="123"/>
      <c r="BG33" s="123"/>
      <c r="BH33" s="124"/>
      <c r="BI33" s="122">
        <f>データ!AK7</f>
        <v>96.9</v>
      </c>
      <c r="BJ33" s="123"/>
      <c r="BK33" s="123"/>
      <c r="BL33" s="123"/>
      <c r="BM33" s="123"/>
      <c r="BN33" s="123"/>
      <c r="BO33" s="123"/>
      <c r="BP33" s="123"/>
      <c r="BQ33" s="123"/>
      <c r="BR33" s="123"/>
      <c r="BS33" s="123"/>
      <c r="BT33" s="123"/>
      <c r="BU33" s="123"/>
      <c r="BV33" s="123"/>
      <c r="BW33" s="124"/>
      <c r="BX33" s="122">
        <f>データ!AL7</f>
        <v>98.6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95.1</v>
      </c>
      <c r="DE33" s="123"/>
      <c r="DF33" s="123"/>
      <c r="DG33" s="123"/>
      <c r="DH33" s="123"/>
      <c r="DI33" s="123"/>
      <c r="DJ33" s="123"/>
      <c r="DK33" s="123"/>
      <c r="DL33" s="123"/>
      <c r="DM33" s="123"/>
      <c r="DN33" s="123"/>
      <c r="DO33" s="123"/>
      <c r="DP33" s="123"/>
      <c r="DQ33" s="123"/>
      <c r="DR33" s="124"/>
      <c r="DS33" s="122">
        <f>データ!AT7</f>
        <v>94.9</v>
      </c>
      <c r="DT33" s="123"/>
      <c r="DU33" s="123"/>
      <c r="DV33" s="123"/>
      <c r="DW33" s="123"/>
      <c r="DX33" s="123"/>
      <c r="DY33" s="123"/>
      <c r="DZ33" s="123"/>
      <c r="EA33" s="123"/>
      <c r="EB33" s="123"/>
      <c r="EC33" s="123"/>
      <c r="ED33" s="123"/>
      <c r="EE33" s="123"/>
      <c r="EF33" s="123"/>
      <c r="EG33" s="124"/>
      <c r="EH33" s="122">
        <f>データ!AU7</f>
        <v>90.4</v>
      </c>
      <c r="EI33" s="123"/>
      <c r="EJ33" s="123"/>
      <c r="EK33" s="123"/>
      <c r="EL33" s="123"/>
      <c r="EM33" s="123"/>
      <c r="EN33" s="123"/>
      <c r="EO33" s="123"/>
      <c r="EP33" s="123"/>
      <c r="EQ33" s="123"/>
      <c r="ER33" s="123"/>
      <c r="ES33" s="123"/>
      <c r="ET33" s="123"/>
      <c r="EU33" s="123"/>
      <c r="EV33" s="124"/>
      <c r="EW33" s="122">
        <f>データ!AV7</f>
        <v>93.1</v>
      </c>
      <c r="EX33" s="123"/>
      <c r="EY33" s="123"/>
      <c r="EZ33" s="123"/>
      <c r="FA33" s="123"/>
      <c r="FB33" s="123"/>
      <c r="FC33" s="123"/>
      <c r="FD33" s="123"/>
      <c r="FE33" s="123"/>
      <c r="FF33" s="123"/>
      <c r="FG33" s="123"/>
      <c r="FH33" s="123"/>
      <c r="FI33" s="123"/>
      <c r="FJ33" s="123"/>
      <c r="FK33" s="124"/>
      <c r="FL33" s="122">
        <f>データ!AW7</f>
        <v>94.3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125</v>
      </c>
      <c r="GS33" s="123"/>
      <c r="GT33" s="123"/>
      <c r="GU33" s="123"/>
      <c r="GV33" s="123"/>
      <c r="GW33" s="123"/>
      <c r="GX33" s="123"/>
      <c r="GY33" s="123"/>
      <c r="GZ33" s="123"/>
      <c r="HA33" s="123"/>
      <c r="HB33" s="123"/>
      <c r="HC33" s="123"/>
      <c r="HD33" s="123"/>
      <c r="HE33" s="123"/>
      <c r="HF33" s="124"/>
      <c r="HG33" s="122">
        <f>データ!BE7</f>
        <v>126.1</v>
      </c>
      <c r="HH33" s="123"/>
      <c r="HI33" s="123"/>
      <c r="HJ33" s="123"/>
      <c r="HK33" s="123"/>
      <c r="HL33" s="123"/>
      <c r="HM33" s="123"/>
      <c r="HN33" s="123"/>
      <c r="HO33" s="123"/>
      <c r="HP33" s="123"/>
      <c r="HQ33" s="123"/>
      <c r="HR33" s="123"/>
      <c r="HS33" s="123"/>
      <c r="HT33" s="123"/>
      <c r="HU33" s="124"/>
      <c r="HV33" s="122">
        <f>データ!BF7</f>
        <v>140.5</v>
      </c>
      <c r="HW33" s="123"/>
      <c r="HX33" s="123"/>
      <c r="HY33" s="123"/>
      <c r="HZ33" s="123"/>
      <c r="IA33" s="123"/>
      <c r="IB33" s="123"/>
      <c r="IC33" s="123"/>
      <c r="ID33" s="123"/>
      <c r="IE33" s="123"/>
      <c r="IF33" s="123"/>
      <c r="IG33" s="123"/>
      <c r="IH33" s="123"/>
      <c r="II33" s="123"/>
      <c r="IJ33" s="124"/>
      <c r="IK33" s="122">
        <f>データ!BG7</f>
        <v>138.69999999999999</v>
      </c>
      <c r="IL33" s="123"/>
      <c r="IM33" s="123"/>
      <c r="IN33" s="123"/>
      <c r="IO33" s="123"/>
      <c r="IP33" s="123"/>
      <c r="IQ33" s="123"/>
      <c r="IR33" s="123"/>
      <c r="IS33" s="123"/>
      <c r="IT33" s="123"/>
      <c r="IU33" s="123"/>
      <c r="IV33" s="123"/>
      <c r="IW33" s="123"/>
      <c r="IX33" s="123"/>
      <c r="IY33" s="124"/>
      <c r="IZ33" s="122">
        <f>データ!BH7</f>
        <v>139.30000000000001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75.3</v>
      </c>
      <c r="KG33" s="123"/>
      <c r="KH33" s="123"/>
      <c r="KI33" s="123"/>
      <c r="KJ33" s="123"/>
      <c r="KK33" s="123"/>
      <c r="KL33" s="123"/>
      <c r="KM33" s="123"/>
      <c r="KN33" s="123"/>
      <c r="KO33" s="123"/>
      <c r="KP33" s="123"/>
      <c r="KQ33" s="123"/>
      <c r="KR33" s="123"/>
      <c r="KS33" s="123"/>
      <c r="KT33" s="124"/>
      <c r="KU33" s="122">
        <f>データ!BP7</f>
        <v>75.8</v>
      </c>
      <c r="KV33" s="123"/>
      <c r="KW33" s="123"/>
      <c r="KX33" s="123"/>
      <c r="KY33" s="123"/>
      <c r="KZ33" s="123"/>
      <c r="LA33" s="123"/>
      <c r="LB33" s="123"/>
      <c r="LC33" s="123"/>
      <c r="LD33" s="123"/>
      <c r="LE33" s="123"/>
      <c r="LF33" s="123"/>
      <c r="LG33" s="123"/>
      <c r="LH33" s="123"/>
      <c r="LI33" s="124"/>
      <c r="LJ33" s="122">
        <f>データ!BQ7</f>
        <v>68</v>
      </c>
      <c r="LK33" s="123"/>
      <c r="LL33" s="123"/>
      <c r="LM33" s="123"/>
      <c r="LN33" s="123"/>
      <c r="LO33" s="123"/>
      <c r="LP33" s="123"/>
      <c r="LQ33" s="123"/>
      <c r="LR33" s="123"/>
      <c r="LS33" s="123"/>
      <c r="LT33" s="123"/>
      <c r="LU33" s="123"/>
      <c r="LV33" s="123"/>
      <c r="LW33" s="123"/>
      <c r="LX33" s="124"/>
      <c r="LY33" s="122">
        <f>データ!BR7</f>
        <v>65.2</v>
      </c>
      <c r="LZ33" s="123"/>
      <c r="MA33" s="123"/>
      <c r="MB33" s="123"/>
      <c r="MC33" s="123"/>
      <c r="MD33" s="123"/>
      <c r="ME33" s="123"/>
      <c r="MF33" s="123"/>
      <c r="MG33" s="123"/>
      <c r="MH33" s="123"/>
      <c r="MI33" s="123"/>
      <c r="MJ33" s="123"/>
      <c r="MK33" s="123"/>
      <c r="ML33" s="123"/>
      <c r="MM33" s="124"/>
      <c r="MN33" s="122">
        <f>データ!BS7</f>
        <v>75.900000000000006</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x14ac:dyDescent="0.15">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31.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43639</v>
      </c>
      <c r="Q55" s="127"/>
      <c r="R55" s="127"/>
      <c r="S55" s="127"/>
      <c r="T55" s="127"/>
      <c r="U55" s="127"/>
      <c r="V55" s="127"/>
      <c r="W55" s="127"/>
      <c r="X55" s="127"/>
      <c r="Y55" s="127"/>
      <c r="Z55" s="127"/>
      <c r="AA55" s="127"/>
      <c r="AB55" s="127"/>
      <c r="AC55" s="127"/>
      <c r="AD55" s="128"/>
      <c r="AE55" s="126">
        <f>データ!CA7</f>
        <v>42825</v>
      </c>
      <c r="AF55" s="127"/>
      <c r="AG55" s="127"/>
      <c r="AH55" s="127"/>
      <c r="AI55" s="127"/>
      <c r="AJ55" s="127"/>
      <c r="AK55" s="127"/>
      <c r="AL55" s="127"/>
      <c r="AM55" s="127"/>
      <c r="AN55" s="127"/>
      <c r="AO55" s="127"/>
      <c r="AP55" s="127"/>
      <c r="AQ55" s="127"/>
      <c r="AR55" s="127"/>
      <c r="AS55" s="128"/>
      <c r="AT55" s="126">
        <f>データ!CB7</f>
        <v>45475</v>
      </c>
      <c r="AU55" s="127"/>
      <c r="AV55" s="127"/>
      <c r="AW55" s="127"/>
      <c r="AX55" s="127"/>
      <c r="AY55" s="127"/>
      <c r="AZ55" s="127"/>
      <c r="BA55" s="127"/>
      <c r="BB55" s="127"/>
      <c r="BC55" s="127"/>
      <c r="BD55" s="127"/>
      <c r="BE55" s="127"/>
      <c r="BF55" s="127"/>
      <c r="BG55" s="127"/>
      <c r="BH55" s="128"/>
      <c r="BI55" s="126">
        <f>データ!CC7</f>
        <v>48901</v>
      </c>
      <c r="BJ55" s="127"/>
      <c r="BK55" s="127"/>
      <c r="BL55" s="127"/>
      <c r="BM55" s="127"/>
      <c r="BN55" s="127"/>
      <c r="BO55" s="127"/>
      <c r="BP55" s="127"/>
      <c r="BQ55" s="127"/>
      <c r="BR55" s="127"/>
      <c r="BS55" s="127"/>
      <c r="BT55" s="127"/>
      <c r="BU55" s="127"/>
      <c r="BV55" s="127"/>
      <c r="BW55" s="128"/>
      <c r="BX55" s="126">
        <f>データ!CD7</f>
        <v>51718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8550</v>
      </c>
      <c r="DE55" s="127"/>
      <c r="DF55" s="127"/>
      <c r="DG55" s="127"/>
      <c r="DH55" s="127"/>
      <c r="DI55" s="127"/>
      <c r="DJ55" s="127"/>
      <c r="DK55" s="127"/>
      <c r="DL55" s="127"/>
      <c r="DM55" s="127"/>
      <c r="DN55" s="127"/>
      <c r="DO55" s="127"/>
      <c r="DP55" s="127"/>
      <c r="DQ55" s="127"/>
      <c r="DR55" s="128"/>
      <c r="DS55" s="126">
        <f>データ!CL7</f>
        <v>8847</v>
      </c>
      <c r="DT55" s="127"/>
      <c r="DU55" s="127"/>
      <c r="DV55" s="127"/>
      <c r="DW55" s="127"/>
      <c r="DX55" s="127"/>
      <c r="DY55" s="127"/>
      <c r="DZ55" s="127"/>
      <c r="EA55" s="127"/>
      <c r="EB55" s="127"/>
      <c r="EC55" s="127"/>
      <c r="ED55" s="127"/>
      <c r="EE55" s="127"/>
      <c r="EF55" s="127"/>
      <c r="EG55" s="128"/>
      <c r="EH55" s="126">
        <f>データ!CM7</f>
        <v>9730</v>
      </c>
      <c r="EI55" s="127"/>
      <c r="EJ55" s="127"/>
      <c r="EK55" s="127"/>
      <c r="EL55" s="127"/>
      <c r="EM55" s="127"/>
      <c r="EN55" s="127"/>
      <c r="EO55" s="127"/>
      <c r="EP55" s="127"/>
      <c r="EQ55" s="127"/>
      <c r="ER55" s="127"/>
      <c r="ES55" s="127"/>
      <c r="ET55" s="127"/>
      <c r="EU55" s="127"/>
      <c r="EV55" s="128"/>
      <c r="EW55" s="126">
        <f>データ!CN7</f>
        <v>10457</v>
      </c>
      <c r="EX55" s="127"/>
      <c r="EY55" s="127"/>
      <c r="EZ55" s="127"/>
      <c r="FA55" s="127"/>
      <c r="FB55" s="127"/>
      <c r="FC55" s="127"/>
      <c r="FD55" s="127"/>
      <c r="FE55" s="127"/>
      <c r="FF55" s="127"/>
      <c r="FG55" s="127"/>
      <c r="FH55" s="127"/>
      <c r="FI55" s="127"/>
      <c r="FJ55" s="127"/>
      <c r="FK55" s="128"/>
      <c r="FL55" s="126">
        <f>データ!CO7</f>
        <v>10238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49.6</v>
      </c>
      <c r="GS55" s="123"/>
      <c r="GT55" s="123"/>
      <c r="GU55" s="123"/>
      <c r="GV55" s="123"/>
      <c r="GW55" s="123"/>
      <c r="GX55" s="123"/>
      <c r="GY55" s="123"/>
      <c r="GZ55" s="123"/>
      <c r="HA55" s="123"/>
      <c r="HB55" s="123"/>
      <c r="HC55" s="123"/>
      <c r="HD55" s="123"/>
      <c r="HE55" s="123"/>
      <c r="HF55" s="124"/>
      <c r="HG55" s="122">
        <f>データ!CW7</f>
        <v>48.8</v>
      </c>
      <c r="HH55" s="123"/>
      <c r="HI55" s="123"/>
      <c r="HJ55" s="123"/>
      <c r="HK55" s="123"/>
      <c r="HL55" s="123"/>
      <c r="HM55" s="123"/>
      <c r="HN55" s="123"/>
      <c r="HO55" s="123"/>
      <c r="HP55" s="123"/>
      <c r="HQ55" s="123"/>
      <c r="HR55" s="123"/>
      <c r="HS55" s="123"/>
      <c r="HT55" s="123"/>
      <c r="HU55" s="124"/>
      <c r="HV55" s="122">
        <f>データ!CX7</f>
        <v>52.3</v>
      </c>
      <c r="HW55" s="123"/>
      <c r="HX55" s="123"/>
      <c r="HY55" s="123"/>
      <c r="HZ55" s="123"/>
      <c r="IA55" s="123"/>
      <c r="IB55" s="123"/>
      <c r="IC55" s="123"/>
      <c r="ID55" s="123"/>
      <c r="IE55" s="123"/>
      <c r="IF55" s="123"/>
      <c r="IG55" s="123"/>
      <c r="IH55" s="123"/>
      <c r="II55" s="123"/>
      <c r="IJ55" s="124"/>
      <c r="IK55" s="122">
        <f>データ!CY7</f>
        <v>51.5</v>
      </c>
      <c r="IL55" s="123"/>
      <c r="IM55" s="123"/>
      <c r="IN55" s="123"/>
      <c r="IO55" s="123"/>
      <c r="IP55" s="123"/>
      <c r="IQ55" s="123"/>
      <c r="IR55" s="123"/>
      <c r="IS55" s="123"/>
      <c r="IT55" s="123"/>
      <c r="IU55" s="123"/>
      <c r="IV55" s="123"/>
      <c r="IW55" s="123"/>
      <c r="IX55" s="123"/>
      <c r="IY55" s="124"/>
      <c r="IZ55" s="122">
        <f>データ!CZ7</f>
        <v>49.7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20.100000000000001</v>
      </c>
      <c r="KG55" s="123"/>
      <c r="KH55" s="123"/>
      <c r="KI55" s="123"/>
      <c r="KJ55" s="123"/>
      <c r="KK55" s="123"/>
      <c r="KL55" s="123"/>
      <c r="KM55" s="123"/>
      <c r="KN55" s="123"/>
      <c r="KO55" s="123"/>
      <c r="KP55" s="123"/>
      <c r="KQ55" s="123"/>
      <c r="KR55" s="123"/>
      <c r="KS55" s="123"/>
      <c r="KT55" s="124"/>
      <c r="KU55" s="122">
        <f>データ!DH7</f>
        <v>21.3</v>
      </c>
      <c r="KV55" s="123"/>
      <c r="KW55" s="123"/>
      <c r="KX55" s="123"/>
      <c r="KY55" s="123"/>
      <c r="KZ55" s="123"/>
      <c r="LA55" s="123"/>
      <c r="LB55" s="123"/>
      <c r="LC55" s="123"/>
      <c r="LD55" s="123"/>
      <c r="LE55" s="123"/>
      <c r="LF55" s="123"/>
      <c r="LG55" s="123"/>
      <c r="LH55" s="123"/>
      <c r="LI55" s="124"/>
      <c r="LJ55" s="122">
        <f>データ!DI7</f>
        <v>22.7</v>
      </c>
      <c r="LK55" s="123"/>
      <c r="LL55" s="123"/>
      <c r="LM55" s="123"/>
      <c r="LN55" s="123"/>
      <c r="LO55" s="123"/>
      <c r="LP55" s="123"/>
      <c r="LQ55" s="123"/>
      <c r="LR55" s="123"/>
      <c r="LS55" s="123"/>
      <c r="LT55" s="123"/>
      <c r="LU55" s="123"/>
      <c r="LV55" s="123"/>
      <c r="LW55" s="123"/>
      <c r="LX55" s="124"/>
      <c r="LY55" s="122">
        <f>データ!DJ7</f>
        <v>23.2</v>
      </c>
      <c r="LZ55" s="123"/>
      <c r="MA55" s="123"/>
      <c r="MB55" s="123"/>
      <c r="MC55" s="123"/>
      <c r="MD55" s="123"/>
      <c r="ME55" s="123"/>
      <c r="MF55" s="123"/>
      <c r="MG55" s="123"/>
      <c r="MH55" s="123"/>
      <c r="MI55" s="123"/>
      <c r="MJ55" s="123"/>
      <c r="MK55" s="123"/>
      <c r="ML55" s="123"/>
      <c r="MM55" s="124"/>
      <c r="MN55" s="122">
        <f>データ!DK7</f>
        <v>23.3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53.6</v>
      </c>
      <c r="V79" s="136"/>
      <c r="W79" s="136"/>
      <c r="X79" s="136"/>
      <c r="Y79" s="136"/>
      <c r="Z79" s="136"/>
      <c r="AA79" s="136"/>
      <c r="AB79" s="136"/>
      <c r="AC79" s="136"/>
      <c r="AD79" s="136"/>
      <c r="AE79" s="136"/>
      <c r="AF79" s="136"/>
      <c r="AG79" s="136"/>
      <c r="AH79" s="136"/>
      <c r="AI79" s="136"/>
      <c r="AJ79" s="136"/>
      <c r="AK79" s="136"/>
      <c r="AL79" s="136"/>
      <c r="AM79" s="136"/>
      <c r="AN79" s="136">
        <f>データ!DS7</f>
        <v>56.4</v>
      </c>
      <c r="AO79" s="136"/>
      <c r="AP79" s="136"/>
      <c r="AQ79" s="136"/>
      <c r="AR79" s="136"/>
      <c r="AS79" s="136"/>
      <c r="AT79" s="136"/>
      <c r="AU79" s="136"/>
      <c r="AV79" s="136"/>
      <c r="AW79" s="136"/>
      <c r="AX79" s="136"/>
      <c r="AY79" s="136"/>
      <c r="AZ79" s="136"/>
      <c r="BA79" s="136"/>
      <c r="BB79" s="136"/>
      <c r="BC79" s="136"/>
      <c r="BD79" s="136"/>
      <c r="BE79" s="136"/>
      <c r="BF79" s="136"/>
      <c r="BG79" s="136">
        <f>データ!DT7</f>
        <v>60.4</v>
      </c>
      <c r="BH79" s="136"/>
      <c r="BI79" s="136"/>
      <c r="BJ79" s="136"/>
      <c r="BK79" s="136"/>
      <c r="BL79" s="136"/>
      <c r="BM79" s="136"/>
      <c r="BN79" s="136"/>
      <c r="BO79" s="136"/>
      <c r="BP79" s="136"/>
      <c r="BQ79" s="136"/>
      <c r="BR79" s="136"/>
      <c r="BS79" s="136"/>
      <c r="BT79" s="136"/>
      <c r="BU79" s="136"/>
      <c r="BV79" s="136"/>
      <c r="BW79" s="136"/>
      <c r="BX79" s="136"/>
      <c r="BY79" s="136"/>
      <c r="BZ79" s="136">
        <f>データ!DU7</f>
        <v>63</v>
      </c>
      <c r="CA79" s="136"/>
      <c r="CB79" s="136"/>
      <c r="CC79" s="136"/>
      <c r="CD79" s="136"/>
      <c r="CE79" s="136"/>
      <c r="CF79" s="136"/>
      <c r="CG79" s="136"/>
      <c r="CH79" s="136"/>
      <c r="CI79" s="136"/>
      <c r="CJ79" s="136"/>
      <c r="CK79" s="136"/>
      <c r="CL79" s="136"/>
      <c r="CM79" s="136"/>
      <c r="CN79" s="136"/>
      <c r="CO79" s="136"/>
      <c r="CP79" s="136"/>
      <c r="CQ79" s="136"/>
      <c r="CR79" s="136"/>
      <c r="CS79" s="136">
        <f>データ!DV7</f>
        <v>66.400000000000006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75.2</v>
      </c>
      <c r="EP79" s="136"/>
      <c r="EQ79" s="136"/>
      <c r="ER79" s="136"/>
      <c r="ES79" s="136"/>
      <c r="ET79" s="136"/>
      <c r="EU79" s="136"/>
      <c r="EV79" s="136"/>
      <c r="EW79" s="136"/>
      <c r="EX79" s="136"/>
      <c r="EY79" s="136"/>
      <c r="EZ79" s="136"/>
      <c r="FA79" s="136"/>
      <c r="FB79" s="136"/>
      <c r="FC79" s="136"/>
      <c r="FD79" s="136"/>
      <c r="FE79" s="136"/>
      <c r="FF79" s="136"/>
      <c r="FG79" s="136"/>
      <c r="FH79" s="136">
        <f>データ!ED7</f>
        <v>75.8</v>
      </c>
      <c r="FI79" s="136"/>
      <c r="FJ79" s="136"/>
      <c r="FK79" s="136"/>
      <c r="FL79" s="136"/>
      <c r="FM79" s="136"/>
      <c r="FN79" s="136"/>
      <c r="FO79" s="136"/>
      <c r="FP79" s="136"/>
      <c r="FQ79" s="136"/>
      <c r="FR79" s="136"/>
      <c r="FS79" s="136"/>
      <c r="FT79" s="136"/>
      <c r="FU79" s="136"/>
      <c r="FV79" s="136"/>
      <c r="FW79" s="136"/>
      <c r="FX79" s="136"/>
      <c r="FY79" s="136"/>
      <c r="FZ79" s="136"/>
      <c r="GA79" s="136">
        <f>データ!EE7</f>
        <v>74.400000000000006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75.8</v>
      </c>
      <c r="GU79" s="136"/>
      <c r="GV79" s="136"/>
      <c r="GW79" s="136"/>
      <c r="GX79" s="136"/>
      <c r="GY79" s="136"/>
      <c r="GZ79" s="136"/>
      <c r="HA79" s="136"/>
      <c r="HB79" s="136"/>
      <c r="HC79" s="136"/>
      <c r="HD79" s="136"/>
      <c r="HE79" s="136"/>
      <c r="HF79" s="136"/>
      <c r="HG79" s="136"/>
      <c r="HH79" s="136"/>
      <c r="HI79" s="136"/>
      <c r="HJ79" s="136"/>
      <c r="HK79" s="136"/>
      <c r="HL79" s="136"/>
      <c r="HM79" s="136">
        <f>データ!EG7</f>
        <v>79.400000000000006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49269120</v>
      </c>
      <c r="JK79" s="131"/>
      <c r="JL79" s="131"/>
      <c r="JM79" s="131"/>
      <c r="JN79" s="131"/>
      <c r="JO79" s="131"/>
      <c r="JP79" s="131"/>
      <c r="JQ79" s="131"/>
      <c r="JR79" s="131"/>
      <c r="JS79" s="131"/>
      <c r="JT79" s="131"/>
      <c r="JU79" s="131"/>
      <c r="JV79" s="131"/>
      <c r="JW79" s="131"/>
      <c r="JX79" s="131"/>
      <c r="JY79" s="131"/>
      <c r="JZ79" s="131"/>
      <c r="KA79" s="131"/>
      <c r="KB79" s="131"/>
      <c r="KC79" s="131">
        <f>データ!EO7</f>
        <v>50475500</v>
      </c>
      <c r="KD79" s="131"/>
      <c r="KE79" s="131"/>
      <c r="KF79" s="131"/>
      <c r="KG79" s="131"/>
      <c r="KH79" s="131"/>
      <c r="KI79" s="131"/>
      <c r="KJ79" s="131"/>
      <c r="KK79" s="131"/>
      <c r="KL79" s="131"/>
      <c r="KM79" s="131"/>
      <c r="KN79" s="131"/>
      <c r="KO79" s="131"/>
      <c r="KP79" s="131"/>
      <c r="KQ79" s="131"/>
      <c r="KR79" s="131"/>
      <c r="KS79" s="131"/>
      <c r="KT79" s="131"/>
      <c r="KU79" s="131"/>
      <c r="KV79" s="131">
        <f>データ!EP7</f>
        <v>51742710</v>
      </c>
      <c r="KW79" s="131"/>
      <c r="KX79" s="131"/>
      <c r="KY79" s="131"/>
      <c r="KZ79" s="131"/>
      <c r="LA79" s="131"/>
      <c r="LB79" s="131"/>
      <c r="LC79" s="131"/>
      <c r="LD79" s="131"/>
      <c r="LE79" s="131"/>
      <c r="LF79" s="131"/>
      <c r="LG79" s="131"/>
      <c r="LH79" s="131"/>
      <c r="LI79" s="131"/>
      <c r="LJ79" s="131"/>
      <c r="LK79" s="131"/>
      <c r="LL79" s="131"/>
      <c r="LM79" s="131"/>
      <c r="LN79" s="131"/>
      <c r="LO79" s="131">
        <f>データ!EQ7</f>
        <v>54836957</v>
      </c>
      <c r="LP79" s="131"/>
      <c r="LQ79" s="131"/>
      <c r="LR79" s="131"/>
      <c r="LS79" s="131"/>
      <c r="LT79" s="131"/>
      <c r="LU79" s="131"/>
      <c r="LV79" s="131"/>
      <c r="LW79" s="131"/>
      <c r="LX79" s="131"/>
      <c r="LY79" s="131"/>
      <c r="LZ79" s="131"/>
      <c r="MA79" s="131"/>
      <c r="MB79" s="131"/>
      <c r="MC79" s="131"/>
      <c r="MD79" s="131"/>
      <c r="ME79" s="131"/>
      <c r="MF79" s="131"/>
      <c r="MG79" s="131"/>
      <c r="MH79" s="131">
        <f>データ!ER7</f>
        <v>61074057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162027</v>
      </c>
      <c r="D6" s="63">
        <f t="shared" si="2"/>
        <v>46</v>
      </c>
      <c r="E6" s="63">
        <f t="shared" si="2"/>
        <v>6</v>
      </c>
      <c r="F6" s="63">
        <f t="shared" si="2"/>
        <v>0</v>
      </c>
      <c r="G6" s="63">
        <f t="shared" si="2"/>
        <v>1</v>
      </c>
      <c r="H6" s="139" t="str">
        <f>IF(H8&lt;&gt;I8,H8,"")&amp;IF(I8&lt;&gt;J8,I8,"")&amp;"　"&amp;J8</f>
        <v>富山県高岡市　高岡市民病院</v>
      </c>
      <c r="I6" s="140"/>
      <c r="J6" s="141"/>
      <c r="K6" s="63" t="str">
        <f t="shared" si="2"/>
        <v>当然財務</v>
      </c>
      <c r="L6" s="63" t="str">
        <f t="shared" si="2"/>
        <v>病院事業</v>
      </c>
      <c r="M6" s="63" t="str">
        <f t="shared" si="2"/>
        <v>一般病院</v>
      </c>
      <c r="N6" s="63" t="str">
        <f>N8</f>
        <v>400床以上～500床未満</v>
      </c>
      <c r="O6" s="63"/>
      <c r="P6" s="63" t="str">
        <f>P8</f>
        <v>直営</v>
      </c>
      <c r="Q6" s="64">
        <f t="shared" ref="Q6:AG6" si="3">Q8</f>
        <v>22</v>
      </c>
      <c r="R6" s="63" t="str">
        <f t="shared" si="3"/>
        <v>対象</v>
      </c>
      <c r="S6" s="63" t="str">
        <f t="shared" si="3"/>
        <v>ド 透 I 未 訓 ガ</v>
      </c>
      <c r="T6" s="63" t="str">
        <f t="shared" si="3"/>
        <v>救 臨 が 感 災 輪</v>
      </c>
      <c r="U6" s="64">
        <f>U8</f>
        <v>174275</v>
      </c>
      <c r="V6" s="64">
        <f>V8</f>
        <v>33068</v>
      </c>
      <c r="W6" s="63" t="str">
        <f>W8</f>
        <v>非該当</v>
      </c>
      <c r="X6" s="63" t="str">
        <f t="shared" si="3"/>
        <v>７：１</v>
      </c>
      <c r="Y6" s="64">
        <f t="shared" si="3"/>
        <v>333</v>
      </c>
      <c r="Z6" s="64" t="str">
        <f t="shared" si="3"/>
        <v>-</v>
      </c>
      <c r="AA6" s="64">
        <f t="shared" si="3"/>
        <v>12</v>
      </c>
      <c r="AB6" s="64">
        <f t="shared" si="3"/>
        <v>50</v>
      </c>
      <c r="AC6" s="64">
        <f t="shared" si="3"/>
        <v>6</v>
      </c>
      <c r="AD6" s="64">
        <f t="shared" si="3"/>
        <v>401</v>
      </c>
      <c r="AE6" s="64">
        <f t="shared" si="3"/>
        <v>331</v>
      </c>
      <c r="AF6" s="64" t="str">
        <f t="shared" si="3"/>
        <v>-</v>
      </c>
      <c r="AG6" s="64">
        <f t="shared" si="3"/>
        <v>331</v>
      </c>
      <c r="AH6" s="65">
        <f>IF(AH8="-",NA(),AH8)</f>
        <v>99.5</v>
      </c>
      <c r="AI6" s="65">
        <f t="shared" ref="AI6:AQ6" si="4">IF(AI8="-",NA(),AI8)</f>
        <v>99.4</v>
      </c>
      <c r="AJ6" s="65">
        <f t="shared" si="4"/>
        <v>94.3</v>
      </c>
      <c r="AK6" s="65">
        <f t="shared" si="4"/>
        <v>96.9</v>
      </c>
      <c r="AL6" s="65">
        <f t="shared" si="4"/>
        <v>98.6</v>
      </c>
      <c r="AM6" s="65">
        <f t="shared" si="4"/>
        <v>102.1</v>
      </c>
      <c r="AN6" s="65">
        <f t="shared" si="4"/>
        <v>100.4</v>
      </c>
      <c r="AO6" s="65">
        <f t="shared" si="4"/>
        <v>99.7</v>
      </c>
      <c r="AP6" s="65">
        <f t="shared" si="4"/>
        <v>98.8</v>
      </c>
      <c r="AQ6" s="65">
        <f t="shared" si="4"/>
        <v>98.5</v>
      </c>
      <c r="AR6" s="65" t="str">
        <f>IF(AR8="-","【-】","【"&amp;SUBSTITUTE(TEXT(AR8,"#,##0.0"),"-","△")&amp;"】")</f>
        <v>【98.4】</v>
      </c>
      <c r="AS6" s="65">
        <f>IF(AS8="-",NA(),AS8)</f>
        <v>95.1</v>
      </c>
      <c r="AT6" s="65">
        <f t="shared" ref="AT6:BB6" si="5">IF(AT8="-",NA(),AT8)</f>
        <v>94.9</v>
      </c>
      <c r="AU6" s="65">
        <f t="shared" si="5"/>
        <v>90.4</v>
      </c>
      <c r="AV6" s="65">
        <f t="shared" si="5"/>
        <v>93.1</v>
      </c>
      <c r="AW6" s="65">
        <f t="shared" si="5"/>
        <v>94.3</v>
      </c>
      <c r="AX6" s="65">
        <f t="shared" si="5"/>
        <v>96.7</v>
      </c>
      <c r="AY6" s="65">
        <f t="shared" si="5"/>
        <v>95.4</v>
      </c>
      <c r="AZ6" s="65">
        <f t="shared" si="5"/>
        <v>93.6</v>
      </c>
      <c r="BA6" s="65">
        <f t="shared" si="5"/>
        <v>91.8</v>
      </c>
      <c r="BB6" s="65">
        <f t="shared" si="5"/>
        <v>91.6</v>
      </c>
      <c r="BC6" s="65" t="str">
        <f>IF(BC8="-","【-】","【"&amp;SUBSTITUTE(TEXT(BC8,"#,##0.0"),"-","△")&amp;"】")</f>
        <v>【89.5】</v>
      </c>
      <c r="BD6" s="65">
        <f>IF(BD8="-",NA(),BD8)</f>
        <v>125</v>
      </c>
      <c r="BE6" s="65">
        <f t="shared" ref="BE6:BM6" si="6">IF(BE8="-",NA(),BE8)</f>
        <v>126.1</v>
      </c>
      <c r="BF6" s="65">
        <f t="shared" si="6"/>
        <v>140.5</v>
      </c>
      <c r="BG6" s="65">
        <f t="shared" si="6"/>
        <v>138.69999999999999</v>
      </c>
      <c r="BH6" s="65">
        <f t="shared" si="6"/>
        <v>139.30000000000001</v>
      </c>
      <c r="BI6" s="65">
        <f t="shared" si="6"/>
        <v>51.7</v>
      </c>
      <c r="BJ6" s="65">
        <f t="shared" si="6"/>
        <v>52.1</v>
      </c>
      <c r="BK6" s="65">
        <f t="shared" si="6"/>
        <v>45.6</v>
      </c>
      <c r="BL6" s="65">
        <f t="shared" si="6"/>
        <v>38.1</v>
      </c>
      <c r="BM6" s="65">
        <f t="shared" si="6"/>
        <v>42.9</v>
      </c>
      <c r="BN6" s="65" t="str">
        <f>IF(BN8="-","【-】","【"&amp;SUBSTITUTE(TEXT(BN8,"#,##0.0"),"-","△")&amp;"】")</f>
        <v>【63.6】</v>
      </c>
      <c r="BO6" s="65">
        <f>IF(BO8="-",NA(),BO8)</f>
        <v>75.3</v>
      </c>
      <c r="BP6" s="65">
        <f t="shared" ref="BP6:BX6" si="7">IF(BP8="-",NA(),BP8)</f>
        <v>75.8</v>
      </c>
      <c r="BQ6" s="65">
        <f t="shared" si="7"/>
        <v>68</v>
      </c>
      <c r="BR6" s="65">
        <f t="shared" si="7"/>
        <v>65.2</v>
      </c>
      <c r="BS6" s="65">
        <f t="shared" si="7"/>
        <v>75.900000000000006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43639</v>
      </c>
      <c r="CA6" s="66">
        <f t="shared" ref="CA6:CI6" si="8">IF(CA8="-",NA(),CA8)</f>
        <v>42825</v>
      </c>
      <c r="CB6" s="66">
        <f t="shared" si="8"/>
        <v>45475</v>
      </c>
      <c r="CC6" s="66">
        <f t="shared" si="8"/>
        <v>48901</v>
      </c>
      <c r="CD6" s="66">
        <f t="shared" si="8"/>
        <v>51718</v>
      </c>
      <c r="CE6" s="66">
        <f t="shared" si="8"/>
        <v>50749</v>
      </c>
      <c r="CF6" s="66">
        <f t="shared" si="8"/>
        <v>51813</v>
      </c>
      <c r="CG6" s="66">
        <f t="shared" si="8"/>
        <v>53447</v>
      </c>
      <c r="CH6" s="66">
        <f t="shared" si="8"/>
        <v>54464</v>
      </c>
      <c r="CI6" s="66">
        <f t="shared" si="8"/>
        <v>55265</v>
      </c>
      <c r="CJ6" s="65" t="str">
        <f>IF(CJ8="-","【-】","【"&amp;SUBSTITUTE(TEXT(CJ8,"#,##0"),"-","△")&amp;"】")</f>
        <v>【49,667】</v>
      </c>
      <c r="CK6" s="66">
        <f>IF(CK8="-",NA(),CK8)</f>
        <v>8550</v>
      </c>
      <c r="CL6" s="66">
        <f t="shared" ref="CL6:CT6" si="9">IF(CL8="-",NA(),CL8)</f>
        <v>8847</v>
      </c>
      <c r="CM6" s="66">
        <f t="shared" si="9"/>
        <v>9730</v>
      </c>
      <c r="CN6" s="66">
        <f t="shared" si="9"/>
        <v>10457</v>
      </c>
      <c r="CO6" s="66">
        <f t="shared" si="9"/>
        <v>10238</v>
      </c>
      <c r="CP6" s="66">
        <f t="shared" si="9"/>
        <v>12339</v>
      </c>
      <c r="CQ6" s="66">
        <f t="shared" si="9"/>
        <v>12424</v>
      </c>
      <c r="CR6" s="66">
        <f t="shared" si="9"/>
        <v>13027</v>
      </c>
      <c r="CS6" s="66">
        <f t="shared" si="9"/>
        <v>13969</v>
      </c>
      <c r="CT6" s="66">
        <f t="shared" si="9"/>
        <v>14455</v>
      </c>
      <c r="CU6" s="65" t="str">
        <f>IF(CU8="-","【-】","【"&amp;SUBSTITUTE(TEXT(CU8,"#,##0"),"-","△")&amp;"】")</f>
        <v>【13,758】</v>
      </c>
      <c r="CV6" s="65">
        <f>IF(CV8="-",NA(),CV8)</f>
        <v>49.6</v>
      </c>
      <c r="CW6" s="65">
        <f t="shared" ref="CW6:DE6" si="10">IF(CW8="-",NA(),CW8)</f>
        <v>48.8</v>
      </c>
      <c r="CX6" s="65">
        <f t="shared" si="10"/>
        <v>52.3</v>
      </c>
      <c r="CY6" s="65">
        <f t="shared" si="10"/>
        <v>51.5</v>
      </c>
      <c r="CZ6" s="65">
        <f t="shared" si="10"/>
        <v>49.7</v>
      </c>
      <c r="DA6" s="65">
        <f t="shared" si="10"/>
        <v>52.1</v>
      </c>
      <c r="DB6" s="65">
        <f t="shared" si="10"/>
        <v>52.5</v>
      </c>
      <c r="DC6" s="65">
        <f t="shared" si="10"/>
        <v>52.6</v>
      </c>
      <c r="DD6" s="65">
        <f t="shared" si="10"/>
        <v>53.2</v>
      </c>
      <c r="DE6" s="65">
        <f t="shared" si="10"/>
        <v>54.1</v>
      </c>
      <c r="DF6" s="65" t="str">
        <f>IF(DF8="-","【-】","【"&amp;SUBSTITUTE(TEXT(DF8,"#,##0.0"),"-","△")&amp;"】")</f>
        <v>【55.2】</v>
      </c>
      <c r="DG6" s="65">
        <f>IF(DG8="-",NA(),DG8)</f>
        <v>20.100000000000001</v>
      </c>
      <c r="DH6" s="65">
        <f t="shared" ref="DH6:DP6" si="11">IF(DH8="-",NA(),DH8)</f>
        <v>21.3</v>
      </c>
      <c r="DI6" s="65">
        <f t="shared" si="11"/>
        <v>22.7</v>
      </c>
      <c r="DJ6" s="65">
        <f t="shared" si="11"/>
        <v>23.2</v>
      </c>
      <c r="DK6" s="65">
        <f t="shared" si="11"/>
        <v>23.3</v>
      </c>
      <c r="DL6" s="65">
        <f t="shared" si="11"/>
        <v>24.4</v>
      </c>
      <c r="DM6" s="65">
        <f t="shared" si="11"/>
        <v>24.3</v>
      </c>
      <c r="DN6" s="65">
        <f t="shared" si="11"/>
        <v>24.2</v>
      </c>
      <c r="DO6" s="65">
        <f t="shared" si="11"/>
        <v>25.3</v>
      </c>
      <c r="DP6" s="65">
        <f t="shared" si="11"/>
        <v>25.2</v>
      </c>
      <c r="DQ6" s="65" t="str">
        <f>IF(DQ8="-","【-】","【"&amp;SUBSTITUTE(TEXT(DQ8,"#,##0.0"),"-","△")&amp;"】")</f>
        <v>【24.1】</v>
      </c>
      <c r="DR6" s="65">
        <f>IF(DR8="-",NA(),DR8)</f>
        <v>53.6</v>
      </c>
      <c r="DS6" s="65">
        <f t="shared" ref="DS6:EA6" si="12">IF(DS8="-",NA(),DS8)</f>
        <v>56.4</v>
      </c>
      <c r="DT6" s="65">
        <f t="shared" si="12"/>
        <v>60.4</v>
      </c>
      <c r="DU6" s="65">
        <f t="shared" si="12"/>
        <v>63</v>
      </c>
      <c r="DV6" s="65">
        <f t="shared" si="12"/>
        <v>66.400000000000006</v>
      </c>
      <c r="DW6" s="65">
        <f t="shared" si="12"/>
        <v>48.6</v>
      </c>
      <c r="DX6" s="65">
        <f t="shared" si="12"/>
        <v>47.3</v>
      </c>
      <c r="DY6" s="65">
        <f t="shared" si="12"/>
        <v>48.4</v>
      </c>
      <c r="DZ6" s="65">
        <f t="shared" si="12"/>
        <v>48.7</v>
      </c>
      <c r="EA6" s="65">
        <f t="shared" si="12"/>
        <v>52.5</v>
      </c>
      <c r="EB6" s="65" t="str">
        <f>IF(EB8="-","【-】","【"&amp;SUBSTITUTE(TEXT(EB8,"#,##0.0"),"-","△")&amp;"】")</f>
        <v>【50.7】</v>
      </c>
      <c r="EC6" s="65">
        <f>IF(EC8="-",NA(),EC8)</f>
        <v>75.2</v>
      </c>
      <c r="ED6" s="65">
        <f t="shared" ref="ED6:EL6" si="13">IF(ED8="-",NA(),ED8)</f>
        <v>75.8</v>
      </c>
      <c r="EE6" s="65">
        <f t="shared" si="13"/>
        <v>74.400000000000006</v>
      </c>
      <c r="EF6" s="65">
        <f t="shared" si="13"/>
        <v>75.8</v>
      </c>
      <c r="EG6" s="65">
        <f t="shared" si="13"/>
        <v>79.400000000000006</v>
      </c>
      <c r="EH6" s="65">
        <f t="shared" si="13"/>
        <v>62.9</v>
      </c>
      <c r="EI6" s="65">
        <f t="shared" si="13"/>
        <v>60</v>
      </c>
      <c r="EJ6" s="65">
        <f t="shared" si="13"/>
        <v>62.3</v>
      </c>
      <c r="EK6" s="65">
        <f t="shared" si="13"/>
        <v>61.7</v>
      </c>
      <c r="EL6" s="65">
        <f t="shared" si="13"/>
        <v>66.099999999999994</v>
      </c>
      <c r="EM6" s="65" t="str">
        <f>IF(EM8="-","【-】","【"&amp;SUBSTITUTE(TEXT(EM8,"#,##0.0"),"-","△")&amp;"】")</f>
        <v>【65.7】</v>
      </c>
      <c r="EN6" s="66">
        <f>IF(EN8="-",NA(),EN8)</f>
        <v>49269120</v>
      </c>
      <c r="EO6" s="66">
        <f t="shared" ref="EO6:EW6" si="14">IF(EO8="-",NA(),EO8)</f>
        <v>50475500</v>
      </c>
      <c r="EP6" s="66">
        <f t="shared" si="14"/>
        <v>51742710</v>
      </c>
      <c r="EQ6" s="66">
        <f t="shared" si="14"/>
        <v>54836957</v>
      </c>
      <c r="ER6" s="66">
        <f t="shared" si="14"/>
        <v>61074057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162027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22</v>
      </c>
      <c r="R7" s="63" t="str">
        <f t="shared" si="15"/>
        <v>対象</v>
      </c>
      <c r="S7" s="63" t="str">
        <f t="shared" si="15"/>
        <v>ド 透 I 未 訓 ガ</v>
      </c>
      <c r="T7" s="63" t="str">
        <f t="shared" si="15"/>
        <v>救 臨 が 感 災 輪</v>
      </c>
      <c r="U7" s="64">
        <f>U8</f>
        <v>174275</v>
      </c>
      <c r="V7" s="64">
        <f>V8</f>
        <v>33068</v>
      </c>
      <c r="W7" s="63" t="str">
        <f>W8</f>
        <v>非該当</v>
      </c>
      <c r="X7" s="63" t="str">
        <f t="shared" si="15"/>
        <v>７：１</v>
      </c>
      <c r="Y7" s="64">
        <f t="shared" si="15"/>
        <v>333</v>
      </c>
      <c r="Z7" s="64" t="str">
        <f t="shared" si="15"/>
        <v>-</v>
      </c>
      <c r="AA7" s="64">
        <f t="shared" si="15"/>
        <v>12</v>
      </c>
      <c r="AB7" s="64">
        <f t="shared" si="15"/>
        <v>50</v>
      </c>
      <c r="AC7" s="64">
        <f t="shared" si="15"/>
        <v>6</v>
      </c>
      <c r="AD7" s="64">
        <f t="shared" si="15"/>
        <v>401</v>
      </c>
      <c r="AE7" s="64">
        <f t="shared" si="15"/>
        <v>331</v>
      </c>
      <c r="AF7" s="64" t="str">
        <f t="shared" si="15"/>
        <v>-</v>
      </c>
      <c r="AG7" s="64">
        <f t="shared" si="15"/>
        <v>331</v>
      </c>
      <c r="AH7" s="65">
        <f>AH8</f>
        <v>99.5</v>
      </c>
      <c r="AI7" s="65">
        <f t="shared" ref="AI7:AQ7" si="16">AI8</f>
        <v>99.4</v>
      </c>
      <c r="AJ7" s="65">
        <f t="shared" si="16"/>
        <v>94.3</v>
      </c>
      <c r="AK7" s="65">
        <f t="shared" si="16"/>
        <v>96.9</v>
      </c>
      <c r="AL7" s="65">
        <f t="shared" si="16"/>
        <v>98.6</v>
      </c>
      <c r="AM7" s="65">
        <f t="shared" si="16"/>
        <v>102.1</v>
      </c>
      <c r="AN7" s="65">
        <f t="shared" si="16"/>
        <v>100.4</v>
      </c>
      <c r="AO7" s="65">
        <f t="shared" si="16"/>
        <v>99.7</v>
      </c>
      <c r="AP7" s="65">
        <f t="shared" si="16"/>
        <v>98.8</v>
      </c>
      <c r="AQ7" s="65">
        <f t="shared" si="16"/>
        <v>98.5</v>
      </c>
      <c r="AR7" s="65"/>
      <c r="AS7" s="65">
        <f>AS8</f>
        <v>95.1</v>
      </c>
      <c r="AT7" s="65">
        <f t="shared" ref="AT7:BB7" si="17">AT8</f>
        <v>94.9</v>
      </c>
      <c r="AU7" s="65">
        <f t="shared" si="17"/>
        <v>90.4</v>
      </c>
      <c r="AV7" s="65">
        <f t="shared" si="17"/>
        <v>93.1</v>
      </c>
      <c r="AW7" s="65">
        <f t="shared" si="17"/>
        <v>94.3</v>
      </c>
      <c r="AX7" s="65">
        <f t="shared" si="17"/>
        <v>96.7</v>
      </c>
      <c r="AY7" s="65">
        <f t="shared" si="17"/>
        <v>95.4</v>
      </c>
      <c r="AZ7" s="65">
        <f t="shared" si="17"/>
        <v>93.6</v>
      </c>
      <c r="BA7" s="65">
        <f t="shared" si="17"/>
        <v>91.8</v>
      </c>
      <c r="BB7" s="65">
        <f t="shared" si="17"/>
        <v>91.6</v>
      </c>
      <c r="BC7" s="65"/>
      <c r="BD7" s="65">
        <f>BD8</f>
        <v>125</v>
      </c>
      <c r="BE7" s="65">
        <f t="shared" ref="BE7:BM7" si="18">BE8</f>
        <v>126.1</v>
      </c>
      <c r="BF7" s="65">
        <f t="shared" si="18"/>
        <v>140.5</v>
      </c>
      <c r="BG7" s="65">
        <f t="shared" si="18"/>
        <v>138.69999999999999</v>
      </c>
      <c r="BH7" s="65">
        <f t="shared" si="18"/>
        <v>139.30000000000001</v>
      </c>
      <c r="BI7" s="65">
        <f t="shared" si="18"/>
        <v>51.7</v>
      </c>
      <c r="BJ7" s="65">
        <f t="shared" si="18"/>
        <v>52.1</v>
      </c>
      <c r="BK7" s="65">
        <f t="shared" si="18"/>
        <v>45.6</v>
      </c>
      <c r="BL7" s="65">
        <f t="shared" si="18"/>
        <v>38.1</v>
      </c>
      <c r="BM7" s="65">
        <f t="shared" si="18"/>
        <v>42.9</v>
      </c>
      <c r="BN7" s="65"/>
      <c r="BO7" s="65">
        <f>BO8</f>
        <v>75.3</v>
      </c>
      <c r="BP7" s="65">
        <f t="shared" ref="BP7:BX7" si="19">BP8</f>
        <v>75.8</v>
      </c>
      <c r="BQ7" s="65">
        <f t="shared" si="19"/>
        <v>68</v>
      </c>
      <c r="BR7" s="65">
        <f t="shared" si="19"/>
        <v>65.2</v>
      </c>
      <c r="BS7" s="65">
        <f t="shared" si="19"/>
        <v>75.900000000000006</v>
      </c>
      <c r="BT7" s="65">
        <f t="shared" si="19"/>
        <v>76.400000000000006</v>
      </c>
      <c r="BU7" s="65">
        <f t="shared" si="19"/>
        <v>76</v>
      </c>
      <c r="BV7" s="65">
        <f t="shared" si="19"/>
        <v>76.099999999999994</v>
      </c>
      <c r="BW7" s="65">
        <f t="shared" si="19"/>
        <v>75.7</v>
      </c>
      <c r="BX7" s="65">
        <f t="shared" si="19"/>
        <v>76.099999999999994</v>
      </c>
      <c r="BY7" s="65"/>
      <c r="BZ7" s="66">
        <f>BZ8</f>
        <v>43639</v>
      </c>
      <c r="CA7" s="66">
        <f t="shared" ref="CA7:CI7" si="20">CA8</f>
        <v>42825</v>
      </c>
      <c r="CB7" s="66">
        <f t="shared" si="20"/>
        <v>45475</v>
      </c>
      <c r="CC7" s="66">
        <f t="shared" si="20"/>
        <v>48901</v>
      </c>
      <c r="CD7" s="66">
        <f t="shared" si="20"/>
        <v>51718</v>
      </c>
      <c r="CE7" s="66">
        <f t="shared" si="20"/>
        <v>50749</v>
      </c>
      <c r="CF7" s="66">
        <f t="shared" si="20"/>
        <v>51813</v>
      </c>
      <c r="CG7" s="66">
        <f t="shared" si="20"/>
        <v>53447</v>
      </c>
      <c r="CH7" s="66">
        <f t="shared" si="20"/>
        <v>54464</v>
      </c>
      <c r="CI7" s="66">
        <f t="shared" si="20"/>
        <v>55265</v>
      </c>
      <c r="CJ7" s="65"/>
      <c r="CK7" s="66">
        <f>CK8</f>
        <v>8550</v>
      </c>
      <c r="CL7" s="66">
        <f t="shared" ref="CL7:CT7" si="21">CL8</f>
        <v>8847</v>
      </c>
      <c r="CM7" s="66">
        <f t="shared" si="21"/>
        <v>9730</v>
      </c>
      <c r="CN7" s="66">
        <f t="shared" si="21"/>
        <v>10457</v>
      </c>
      <c r="CO7" s="66">
        <f t="shared" si="21"/>
        <v>10238</v>
      </c>
      <c r="CP7" s="66">
        <f t="shared" si="21"/>
        <v>12339</v>
      </c>
      <c r="CQ7" s="66">
        <f t="shared" si="21"/>
        <v>12424</v>
      </c>
      <c r="CR7" s="66">
        <f t="shared" si="21"/>
        <v>13027</v>
      </c>
      <c r="CS7" s="66">
        <f t="shared" si="21"/>
        <v>13969</v>
      </c>
      <c r="CT7" s="66">
        <f t="shared" si="21"/>
        <v>14455</v>
      </c>
      <c r="CU7" s="65"/>
      <c r="CV7" s="65">
        <f>CV8</f>
        <v>49.6</v>
      </c>
      <c r="CW7" s="65">
        <f t="shared" ref="CW7:DE7" si="22">CW8</f>
        <v>48.8</v>
      </c>
      <c r="CX7" s="65">
        <f t="shared" si="22"/>
        <v>52.3</v>
      </c>
      <c r="CY7" s="65">
        <f t="shared" si="22"/>
        <v>51.5</v>
      </c>
      <c r="CZ7" s="65">
        <f t="shared" si="22"/>
        <v>49.7</v>
      </c>
      <c r="DA7" s="65">
        <f t="shared" si="22"/>
        <v>52.1</v>
      </c>
      <c r="DB7" s="65">
        <f t="shared" si="22"/>
        <v>52.5</v>
      </c>
      <c r="DC7" s="65">
        <f t="shared" si="22"/>
        <v>52.6</v>
      </c>
      <c r="DD7" s="65">
        <f t="shared" si="22"/>
        <v>53.2</v>
      </c>
      <c r="DE7" s="65">
        <f t="shared" si="22"/>
        <v>54.1</v>
      </c>
      <c r="DF7" s="65"/>
      <c r="DG7" s="65">
        <f>DG8</f>
        <v>20.100000000000001</v>
      </c>
      <c r="DH7" s="65">
        <f t="shared" ref="DH7:DP7" si="23">DH8</f>
        <v>21.3</v>
      </c>
      <c r="DI7" s="65">
        <f t="shared" si="23"/>
        <v>22.7</v>
      </c>
      <c r="DJ7" s="65">
        <f t="shared" si="23"/>
        <v>23.2</v>
      </c>
      <c r="DK7" s="65">
        <f t="shared" si="23"/>
        <v>23.3</v>
      </c>
      <c r="DL7" s="65">
        <f t="shared" si="23"/>
        <v>24.4</v>
      </c>
      <c r="DM7" s="65">
        <f t="shared" si="23"/>
        <v>24.3</v>
      </c>
      <c r="DN7" s="65">
        <f t="shared" si="23"/>
        <v>24.2</v>
      </c>
      <c r="DO7" s="65">
        <f t="shared" si="23"/>
        <v>25.3</v>
      </c>
      <c r="DP7" s="65">
        <f t="shared" si="23"/>
        <v>25.2</v>
      </c>
      <c r="DQ7" s="65"/>
      <c r="DR7" s="65">
        <f>DR8</f>
        <v>53.6</v>
      </c>
      <c r="DS7" s="65">
        <f t="shared" ref="DS7:EA7" si="24">DS8</f>
        <v>56.4</v>
      </c>
      <c r="DT7" s="65">
        <f t="shared" si="24"/>
        <v>60.4</v>
      </c>
      <c r="DU7" s="65">
        <f t="shared" si="24"/>
        <v>63</v>
      </c>
      <c r="DV7" s="65">
        <f t="shared" si="24"/>
        <v>66.400000000000006</v>
      </c>
      <c r="DW7" s="65">
        <f t="shared" si="24"/>
        <v>48.6</v>
      </c>
      <c r="DX7" s="65">
        <f t="shared" si="24"/>
        <v>47.3</v>
      </c>
      <c r="DY7" s="65">
        <f t="shared" si="24"/>
        <v>48.4</v>
      </c>
      <c r="DZ7" s="65">
        <f t="shared" si="24"/>
        <v>48.7</v>
      </c>
      <c r="EA7" s="65">
        <f t="shared" si="24"/>
        <v>52.5</v>
      </c>
      <c r="EB7" s="65"/>
      <c r="EC7" s="65">
        <f>EC8</f>
        <v>75.2</v>
      </c>
      <c r="ED7" s="65">
        <f t="shared" ref="ED7:EL7" si="25">ED8</f>
        <v>75.8</v>
      </c>
      <c r="EE7" s="65">
        <f t="shared" si="25"/>
        <v>74.400000000000006</v>
      </c>
      <c r="EF7" s="65">
        <f t="shared" si="25"/>
        <v>75.8</v>
      </c>
      <c r="EG7" s="65">
        <f t="shared" si="25"/>
        <v>79.400000000000006</v>
      </c>
      <c r="EH7" s="65">
        <f t="shared" si="25"/>
        <v>62.9</v>
      </c>
      <c r="EI7" s="65">
        <f t="shared" si="25"/>
        <v>60</v>
      </c>
      <c r="EJ7" s="65">
        <f t="shared" si="25"/>
        <v>62.3</v>
      </c>
      <c r="EK7" s="65">
        <f t="shared" si="25"/>
        <v>61.7</v>
      </c>
      <c r="EL7" s="65">
        <f t="shared" si="25"/>
        <v>66.099999999999994</v>
      </c>
      <c r="EM7" s="65"/>
      <c r="EN7" s="66">
        <f>EN8</f>
        <v>49269120</v>
      </c>
      <c r="EO7" s="66">
        <f t="shared" ref="EO7:EW7" si="26">EO8</f>
        <v>50475500</v>
      </c>
      <c r="EP7" s="66">
        <f t="shared" si="26"/>
        <v>51742710</v>
      </c>
      <c r="EQ7" s="66">
        <f t="shared" si="26"/>
        <v>54836957</v>
      </c>
      <c r="ER7" s="66">
        <f t="shared" si="26"/>
        <v>61074057</v>
      </c>
      <c r="ES7" s="66">
        <f t="shared" si="26"/>
        <v>39704002</v>
      </c>
      <c r="ET7" s="66">
        <f t="shared" si="26"/>
        <v>40361969</v>
      </c>
      <c r="EU7" s="66">
        <f t="shared" si="26"/>
        <v>42112933</v>
      </c>
      <c r="EV7" s="66">
        <f t="shared" si="26"/>
        <v>43764424</v>
      </c>
      <c r="EW7" s="66">
        <f t="shared" si="26"/>
        <v>44446754</v>
      </c>
      <c r="EX7" s="66"/>
    </row>
    <row r="8" spans="1:154" s="67" customFormat="1" x14ac:dyDescent="0.15">
      <c r="A8" s="48"/>
      <c r="B8" s="68">
        <v>2016</v>
      </c>
      <c r="C8" s="68">
        <v>162027</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174275</v>
      </c>
      <c r="V8" s="69">
        <v>33068</v>
      </c>
      <c r="W8" s="68" t="s">
        <v>134</v>
      </c>
      <c r="X8" s="70" t="s">
        <v>135</v>
      </c>
      <c r="Y8" s="69">
        <v>333</v>
      </c>
      <c r="Z8" s="69" t="s">
        <v>136</v>
      </c>
      <c r="AA8" s="69">
        <v>12</v>
      </c>
      <c r="AB8" s="69">
        <v>50</v>
      </c>
      <c r="AC8" s="69">
        <v>6</v>
      </c>
      <c r="AD8" s="69">
        <v>401</v>
      </c>
      <c r="AE8" s="69">
        <v>331</v>
      </c>
      <c r="AF8" s="69" t="s">
        <v>136</v>
      </c>
      <c r="AG8" s="69">
        <v>331</v>
      </c>
      <c r="AH8" s="71">
        <v>99.5</v>
      </c>
      <c r="AI8" s="71">
        <v>99.4</v>
      </c>
      <c r="AJ8" s="71">
        <v>94.3</v>
      </c>
      <c r="AK8" s="71">
        <v>96.9</v>
      </c>
      <c r="AL8" s="71">
        <v>98.6</v>
      </c>
      <c r="AM8" s="71">
        <v>102.1</v>
      </c>
      <c r="AN8" s="71">
        <v>100.4</v>
      </c>
      <c r="AO8" s="71">
        <v>99.7</v>
      </c>
      <c r="AP8" s="71">
        <v>98.8</v>
      </c>
      <c r="AQ8" s="71">
        <v>98.5</v>
      </c>
      <c r="AR8" s="71">
        <v>98.4</v>
      </c>
      <c r="AS8" s="71">
        <v>95.1</v>
      </c>
      <c r="AT8" s="71">
        <v>94.9</v>
      </c>
      <c r="AU8" s="71">
        <v>90.4</v>
      </c>
      <c r="AV8" s="71">
        <v>93.1</v>
      </c>
      <c r="AW8" s="71">
        <v>94.3</v>
      </c>
      <c r="AX8" s="71">
        <v>96.7</v>
      </c>
      <c r="AY8" s="71">
        <v>95.4</v>
      </c>
      <c r="AZ8" s="71">
        <v>93.6</v>
      </c>
      <c r="BA8" s="71">
        <v>91.8</v>
      </c>
      <c r="BB8" s="71">
        <v>91.6</v>
      </c>
      <c r="BC8" s="71">
        <v>89.5</v>
      </c>
      <c r="BD8" s="72">
        <v>125</v>
      </c>
      <c r="BE8" s="72">
        <v>126.1</v>
      </c>
      <c r="BF8" s="72">
        <v>140.5</v>
      </c>
      <c r="BG8" s="72">
        <v>138.69999999999999</v>
      </c>
      <c r="BH8" s="72">
        <v>139.30000000000001</v>
      </c>
      <c r="BI8" s="72">
        <v>51.7</v>
      </c>
      <c r="BJ8" s="72">
        <v>52.1</v>
      </c>
      <c r="BK8" s="72">
        <v>45.6</v>
      </c>
      <c r="BL8" s="72">
        <v>38.1</v>
      </c>
      <c r="BM8" s="72">
        <v>42.9</v>
      </c>
      <c r="BN8" s="72">
        <v>63.6</v>
      </c>
      <c r="BO8" s="71">
        <v>75.3</v>
      </c>
      <c r="BP8" s="71">
        <v>75.8</v>
      </c>
      <c r="BQ8" s="71">
        <v>68</v>
      </c>
      <c r="BR8" s="71">
        <v>65.2</v>
      </c>
      <c r="BS8" s="71">
        <v>75.900000000000006</v>
      </c>
      <c r="BT8" s="71">
        <v>76.400000000000006</v>
      </c>
      <c r="BU8" s="71">
        <v>76</v>
      </c>
      <c r="BV8" s="71">
        <v>76.099999999999994</v>
      </c>
      <c r="BW8" s="71">
        <v>75.7</v>
      </c>
      <c r="BX8" s="71">
        <v>76.099999999999994</v>
      </c>
      <c r="BY8" s="71">
        <v>74.2</v>
      </c>
      <c r="BZ8" s="72">
        <v>43639</v>
      </c>
      <c r="CA8" s="72">
        <v>42825</v>
      </c>
      <c r="CB8" s="72">
        <v>45475</v>
      </c>
      <c r="CC8" s="72">
        <v>48901</v>
      </c>
      <c r="CD8" s="72">
        <v>51718</v>
      </c>
      <c r="CE8" s="72">
        <v>50749</v>
      </c>
      <c r="CF8" s="72">
        <v>51813</v>
      </c>
      <c r="CG8" s="72">
        <v>53447</v>
      </c>
      <c r="CH8" s="72">
        <v>54464</v>
      </c>
      <c r="CI8" s="72">
        <v>55265</v>
      </c>
      <c r="CJ8" s="71">
        <v>49667</v>
      </c>
      <c r="CK8" s="72">
        <v>8550</v>
      </c>
      <c r="CL8" s="72">
        <v>8847</v>
      </c>
      <c r="CM8" s="72">
        <v>9730</v>
      </c>
      <c r="CN8" s="72">
        <v>10457</v>
      </c>
      <c r="CO8" s="72">
        <v>10238</v>
      </c>
      <c r="CP8" s="72">
        <v>12339</v>
      </c>
      <c r="CQ8" s="72">
        <v>12424</v>
      </c>
      <c r="CR8" s="72">
        <v>13027</v>
      </c>
      <c r="CS8" s="72">
        <v>13969</v>
      </c>
      <c r="CT8" s="72">
        <v>14455</v>
      </c>
      <c r="CU8" s="71">
        <v>13758</v>
      </c>
      <c r="CV8" s="72">
        <v>49.6</v>
      </c>
      <c r="CW8" s="72">
        <v>48.8</v>
      </c>
      <c r="CX8" s="72">
        <v>52.3</v>
      </c>
      <c r="CY8" s="72">
        <v>51.5</v>
      </c>
      <c r="CZ8" s="72">
        <v>49.7</v>
      </c>
      <c r="DA8" s="72">
        <v>52.1</v>
      </c>
      <c r="DB8" s="72">
        <v>52.5</v>
      </c>
      <c r="DC8" s="72">
        <v>52.6</v>
      </c>
      <c r="DD8" s="72">
        <v>53.2</v>
      </c>
      <c r="DE8" s="72">
        <v>54.1</v>
      </c>
      <c r="DF8" s="72">
        <v>55.2</v>
      </c>
      <c r="DG8" s="72">
        <v>20.100000000000001</v>
      </c>
      <c r="DH8" s="72">
        <v>21.3</v>
      </c>
      <c r="DI8" s="72">
        <v>22.7</v>
      </c>
      <c r="DJ8" s="72">
        <v>23.2</v>
      </c>
      <c r="DK8" s="72">
        <v>23.3</v>
      </c>
      <c r="DL8" s="72">
        <v>24.4</v>
      </c>
      <c r="DM8" s="72">
        <v>24.3</v>
      </c>
      <c r="DN8" s="72">
        <v>24.2</v>
      </c>
      <c r="DO8" s="72">
        <v>25.3</v>
      </c>
      <c r="DP8" s="72">
        <v>25.2</v>
      </c>
      <c r="DQ8" s="72">
        <v>24.1</v>
      </c>
      <c r="DR8" s="71">
        <v>53.6</v>
      </c>
      <c r="DS8" s="71">
        <v>56.4</v>
      </c>
      <c r="DT8" s="71">
        <v>60.4</v>
      </c>
      <c r="DU8" s="71">
        <v>63</v>
      </c>
      <c r="DV8" s="71">
        <v>66.400000000000006</v>
      </c>
      <c r="DW8" s="71">
        <v>48.6</v>
      </c>
      <c r="DX8" s="71">
        <v>47.3</v>
      </c>
      <c r="DY8" s="71">
        <v>48.4</v>
      </c>
      <c r="DZ8" s="71">
        <v>48.7</v>
      </c>
      <c r="EA8" s="71">
        <v>52.5</v>
      </c>
      <c r="EB8" s="71">
        <v>50.7</v>
      </c>
      <c r="EC8" s="71">
        <v>75.2</v>
      </c>
      <c r="ED8" s="71">
        <v>75.8</v>
      </c>
      <c r="EE8" s="71">
        <v>74.400000000000006</v>
      </c>
      <c r="EF8" s="71">
        <v>75.8</v>
      </c>
      <c r="EG8" s="71">
        <v>79.400000000000006</v>
      </c>
      <c r="EH8" s="71">
        <v>62.9</v>
      </c>
      <c r="EI8" s="71">
        <v>60</v>
      </c>
      <c r="EJ8" s="71">
        <v>62.3</v>
      </c>
      <c r="EK8" s="71">
        <v>61.7</v>
      </c>
      <c r="EL8" s="71">
        <v>66.099999999999994</v>
      </c>
      <c r="EM8" s="71">
        <v>65.7</v>
      </c>
      <c r="EN8" s="72">
        <v>49269120</v>
      </c>
      <c r="EO8" s="72">
        <v>50475500</v>
      </c>
      <c r="EP8" s="72">
        <v>51742710</v>
      </c>
      <c r="EQ8" s="72">
        <v>54836957</v>
      </c>
      <c r="ER8" s="72">
        <v>61074057</v>
      </c>
      <c r="ES8" s="72">
        <v>39704002</v>
      </c>
      <c r="ET8" s="72">
        <v>40361969</v>
      </c>
      <c r="EU8" s="72">
        <v>42112933</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cp:lastModifiedBy>
  <cp:lastPrinted>2018-10-12T09:14:12Z</cp:lastPrinted>
  <dcterms:created xsi:type="dcterms:W3CDTF">2018-09-27T00:43:10Z</dcterms:created>
  <dcterms:modified xsi:type="dcterms:W3CDTF">2018-10-12T10:40:29Z</dcterms:modified>
  <cp:category/>
</cp:coreProperties>
</file>