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nsv121\経営管理部c$\市町村支援課\　財政係\56 公営企業会計制度の見直し\◎経営比較分析表\300228公営企業に係る経営比較分析表（平成28 年度決算）の分析等について(観光・駐車場)\04市町村回答\高岡市\再々提出\"/>
    </mc:Choice>
  </mc:AlternateContent>
  <workbookProtection workbookAlgorithmName="SHA-512" workbookHashValue="XBSCOrRRg5Zw0WlzIFrgk6EK6fE9X87lUXKx481sjfXwUbc3SeNz2JZ5Pwl1ooU51Y+0qBgyAIHV8zbDaJgMRw==" workbookSaltValue="9ROqi6mRIHO9j+xVxojYCw==" workbookSpinCount="100000"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MA31" i="4" s="1"/>
  <c r="DN7" i="5"/>
  <c r="DM7" i="5"/>
  <c r="KO31" i="4" s="1"/>
  <c r="DL7" i="5"/>
  <c r="DK7" i="5"/>
  <c r="DI7" i="5"/>
  <c r="DH7" i="5"/>
  <c r="LT78" i="4" s="1"/>
  <c r="DG7" i="5"/>
  <c r="DF7" i="5"/>
  <c r="KP78" i="4" s="1"/>
  <c r="DE7" i="5"/>
  <c r="DD7" i="5"/>
  <c r="MI77" i="4" s="1"/>
  <c r="DC7" i="5"/>
  <c r="DB7" i="5"/>
  <c r="DA7" i="5"/>
  <c r="CZ7" i="5"/>
  <c r="KA77" i="4" s="1"/>
  <c r="CN7" i="5"/>
  <c r="CM7" i="5"/>
  <c r="CV67" i="4" s="1"/>
  <c r="BZ7" i="5"/>
  <c r="BY7" i="5"/>
  <c r="LH53" i="4" s="1"/>
  <c r="BX7" i="5"/>
  <c r="BW7" i="5"/>
  <c r="JV53" i="4" s="1"/>
  <c r="BV7" i="5"/>
  <c r="BU7" i="5"/>
  <c r="MA52" i="4" s="1"/>
  <c r="BT7" i="5"/>
  <c r="LH52" i="4" s="1"/>
  <c r="BS7" i="5"/>
  <c r="BR7" i="5"/>
  <c r="BQ7" i="5"/>
  <c r="JC52" i="4" s="1"/>
  <c r="BO7" i="5"/>
  <c r="BN7" i="5"/>
  <c r="BM7" i="5"/>
  <c r="FX53" i="4" s="1"/>
  <c r="BL7" i="5"/>
  <c r="FE53" i="4" s="1"/>
  <c r="BK7" i="5"/>
  <c r="BJ7" i="5"/>
  <c r="BI7" i="5"/>
  <c r="BH7" i="5"/>
  <c r="FX52" i="4" s="1"/>
  <c r="BG7" i="5"/>
  <c r="BF7" i="5"/>
  <c r="EL52" i="4" s="1"/>
  <c r="BD7" i="5"/>
  <c r="BC7" i="5"/>
  <c r="BZ53" i="4" s="1"/>
  <c r="BB7" i="5"/>
  <c r="BA7" i="5"/>
  <c r="AZ7" i="5"/>
  <c r="AY7" i="5"/>
  <c r="AX7" i="5"/>
  <c r="AW7" i="5"/>
  <c r="AV7" i="5"/>
  <c r="AU7" i="5"/>
  <c r="AS7" i="5"/>
  <c r="AR7" i="5"/>
  <c r="GQ32" i="4" s="1"/>
  <c r="AQ7" i="5"/>
  <c r="AP7" i="5"/>
  <c r="FE32" i="4" s="1"/>
  <c r="AO7" i="5"/>
  <c r="AN7" i="5"/>
  <c r="HJ31" i="4" s="1"/>
  <c r="AM7" i="5"/>
  <c r="GQ31" i="4" s="1"/>
  <c r="AL7" i="5"/>
  <c r="FX31" i="4" s="1"/>
  <c r="AK7" i="5"/>
  <c r="AJ7" i="5"/>
  <c r="EL31" i="4" s="1"/>
  <c r="AH7" i="5"/>
  <c r="AG7" i="5"/>
  <c r="BZ32" i="4" s="1"/>
  <c r="AF7" i="5"/>
  <c r="AE7" i="5"/>
  <c r="AN32" i="4" s="1"/>
  <c r="AD7" i="5"/>
  <c r="AC7" i="5"/>
  <c r="CS31" i="4" s="1"/>
  <c r="AB7" i="5"/>
  <c r="AA7" i="5"/>
  <c r="BG31" i="4" s="1"/>
  <c r="Z7" i="5"/>
  <c r="Y7" i="5"/>
  <c r="U31" i="4" s="1"/>
  <c r="X7" i="5"/>
  <c r="W7" i="5"/>
  <c r="V7" i="5"/>
  <c r="U7" i="5"/>
  <c r="LJ8" i="4" s="1"/>
  <c r="T7" i="5"/>
  <c r="S7" i="5"/>
  <c r="HX8" i="4" s="1"/>
  <c r="R7" i="5"/>
  <c r="DU10" i="4" s="1"/>
  <c r="Q7" i="5"/>
  <c r="CF10" i="4" s="1"/>
  <c r="P7" i="5"/>
  <c r="O7" i="5"/>
  <c r="B10" i="4" s="1"/>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MA53" i="4"/>
  <c r="KO53" i="4"/>
  <c r="JC53" i="4"/>
  <c r="HJ53" i="4"/>
  <c r="GQ53" i="4"/>
  <c r="EL53" i="4"/>
  <c r="CS53" i="4"/>
  <c r="BG53" i="4"/>
  <c r="AN53" i="4"/>
  <c r="U53" i="4"/>
  <c r="KO52" i="4"/>
  <c r="JV52" i="4"/>
  <c r="HJ52" i="4"/>
  <c r="GQ52" i="4"/>
  <c r="FE52" i="4"/>
  <c r="CS52" i="4"/>
  <c r="BZ52" i="4"/>
  <c r="BG52" i="4"/>
  <c r="AN52" i="4"/>
  <c r="U52" i="4"/>
  <c r="MA32" i="4"/>
  <c r="LH32" i="4"/>
  <c r="KO32" i="4"/>
  <c r="JV32" i="4"/>
  <c r="JC32" i="4"/>
  <c r="HJ32" i="4"/>
  <c r="FX32" i="4"/>
  <c r="EL32" i="4"/>
  <c r="CS32" i="4"/>
  <c r="BG32" i="4"/>
  <c r="U32" i="4"/>
  <c r="LH31" i="4"/>
  <c r="JV31" i="4"/>
  <c r="JC31" i="4"/>
  <c r="FE31" i="4"/>
  <c r="BZ31" i="4"/>
  <c r="AN31" i="4"/>
  <c r="LJ10" i="4"/>
  <c r="JQ10" i="4"/>
  <c r="HX10" i="4"/>
  <c r="AQ10" i="4"/>
  <c r="JQ8" i="4"/>
  <c r="CF8" i="4"/>
  <c r="B8" i="4"/>
  <c r="B6" i="4" l="1"/>
  <c r="MA51" i="4"/>
  <c r="MI76" i="4"/>
  <c r="HJ51" i="4"/>
  <c r="MA30" i="4"/>
  <c r="IT76" i="4"/>
  <c r="HJ30" i="4"/>
  <c r="CS51" i="4"/>
  <c r="BZ76" i="4"/>
  <c r="CS30" i="4"/>
  <c r="C11" i="5"/>
  <c r="D11" i="5"/>
  <c r="E11" i="5"/>
  <c r="B11" i="5"/>
  <c r="BK76" i="4" l="1"/>
  <c r="LH51" i="4"/>
  <c r="GQ51" i="4"/>
  <c r="GQ30" i="4"/>
  <c r="LT76" i="4"/>
  <c r="LH30" i="4"/>
  <c r="BZ51" i="4"/>
  <c r="BZ30" i="4"/>
  <c r="IE76" i="4"/>
  <c r="BG51" i="4"/>
  <c r="FX30" i="4"/>
  <c r="BG30" i="4"/>
  <c r="AV76" i="4"/>
  <c r="KO51" i="4"/>
  <c r="KO30" i="4"/>
  <c r="LE76" i="4"/>
  <c r="FX51" i="4"/>
  <c r="HP76" i="4"/>
  <c r="KP76" i="4"/>
  <c r="HA76" i="4"/>
  <c r="AN51" i="4"/>
  <c r="FE30" i="4"/>
  <c r="AN30" i="4"/>
  <c r="AG76" i="4"/>
  <c r="JV51" i="4"/>
  <c r="FE51" i="4"/>
  <c r="JV30" i="4"/>
  <c r="R76" i="4"/>
  <c r="KA76" i="4"/>
  <c r="EL51" i="4"/>
  <c r="JC30" i="4"/>
  <c r="GL76" i="4"/>
  <c r="U51" i="4"/>
  <c r="EL30" i="4"/>
  <c r="U30" i="4"/>
  <c r="JC51"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<sst xmlns="http://schemas.openxmlformats.org/spreadsheetml/2006/main" count="286" uniqueCount="137">
  <si>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</si>
  <si>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</si>
  <si>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</si>
  <si>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</si>
  <si>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</si>
  <si>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</si>
  <si>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</si>
  <si>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</si>
  <si>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</si>
  <si>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</si>
  <si>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</si>
  <si>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</si>
  <si>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</si>
  <si>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</si>
  <si>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</si>
  <si>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</si>
  <si>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</si>
  <si>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</si>
  <si>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</si>
  <si>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</si>
  <si>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</si>
  <si>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</si>
  <si>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</si>
  <si>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</si>
  <si>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</si>
  <si>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</si>
  <si>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</si>
  <si>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</si>
  <si>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</si>
  <si>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</si>
  <si>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</si>
  <si>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</si>
  <si>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</si>
  <si>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</si>
  <si>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</si>
  <si>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</si>
  <si>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</si>
  <si>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</si>
  <si>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</si>
  <si>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</si>
  <si>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</si>
  <si>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</si>
  <si>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</si>
  <si>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</si>
  <si>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</si>
  <si>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</si>
  <si>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</si>
  <si>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</si>
  <si>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</si>
  <si>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</si>
  <si>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</si>
  <si>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</si>
  <si>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</si>
  <si>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</si>
  <si>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</si>
  <si>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</si>
  <si>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</si>
  <si>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</si>
  <si>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</si>
  <si>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</si>
  <si>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</si>
  <si>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</si>
  <si>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</si>
  <si>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</si>
  <si>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</si>
  <si>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</si>
  <si>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</si>
  <si>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</si>
  <si>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</si>
  <si>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</si>
  <si>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</si>
  <si>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</si>
  <si>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</si>
  <si>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</si>
  <si>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</si>
  <si>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</si>
  <si>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</si>
  <si>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</si>
  <si>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</si>
  <si>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</si>
  <si>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</si>
  <si>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</si>
  <si>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</si>
  <si>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</si>
  <si>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</si>
  <si>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</si>
  <si>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</si>
  <si>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</si>
  <si>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</si>
  <si>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</si>
  <si>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</si>
  <si>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</si>
  <si>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</si>
  <si>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</si>
  <si>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</si>
  <si>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</si>
  <si>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</si>
  <si>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</si>
  <si>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</si>
  <si>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</si>
  <si>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</si>
  <si>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</si>
  <si>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</si>
  <si>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</si>
  <si>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</si>
  <si>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</si>
  <si>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</si>
  <si>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</si>
  <si>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</si>
  <si>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</si>
  <si>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</si>
  <si>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</si>
  <si>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</si>
  <si>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</si>
  <si>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</si>
  <si>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富山県　高岡市</t>
  </si>
  <si>
    <t>高岡市営高岡中央駐車場</t>
  </si>
  <si>
    <t>法非適用</t>
  </si>
  <si>
    <t>駐車場整備事業</t>
  </si>
  <si>
    <t>-</t>
  </si>
  <si>
    <t>Ａ１Ｂ１</t>
  </si>
  <si>
    <t>該当数値なし</t>
  </si>
  <si>
    <t>都市計画駐車場</t>
  </si>
  <si>
    <t>立体式</t>
  </si>
  <si>
    <t>駅</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</si>
  <si>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</si>
  <si>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</si>
  <si>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</si>
  <si>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</si>
  <si>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</si>
  <si>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</si>
  <si>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</si>
  <si>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⑪の稼働率は、平成26年度に高岡駅周辺の再開発効果により一時的に向上したものの、翌年度以降は、平成27年3月の北陸新幹線開業後で高岡駅が分離駅となった影響などで、類似施設平均値を下回り、施設に余剰を生んでいることから、利用促進を図っていく必要がある。</t>
    <rPh sb="3" eb="5">
      <t>カドウ</t>
    </rPh>
    <rPh sb="5" eb="6">
      <t>リツ</t>
    </rPh>
    <rPh sb="8" eb="10">
      <t>ヘイセイ</t>
    </rPh>
    <rPh sb="12" eb="14">
      <t>ネンド</t>
    </rPh>
    <rPh sb="15" eb="17">
      <t>タカオカ</t>
    </rPh>
    <rPh sb="17" eb="18">
      <t>エキ</t>
    </rPh>
    <rPh sb="18" eb="20">
      <t>シュウヘン</t>
    </rPh>
    <rPh sb="21" eb="24">
      <t>サイカイハツ</t>
    </rPh>
    <rPh sb="24" eb="26">
      <t>コウカ</t>
    </rPh>
    <rPh sb="29" eb="32">
      <t>イチジテキ</t>
    </rPh>
    <rPh sb="33" eb="35">
      <t>コウジョウ</t>
    </rPh>
    <rPh sb="41" eb="44">
      <t>ヨクネンド</t>
    </rPh>
    <rPh sb="44" eb="46">
      <t>イコウ</t>
    </rPh>
    <rPh sb="48" eb="50">
      <t>ヘイセイ</t>
    </rPh>
    <rPh sb="52" eb="53">
      <t>ネン</t>
    </rPh>
    <rPh sb="54" eb="55">
      <t>ガツ</t>
    </rPh>
    <rPh sb="56" eb="58">
      <t>ホクリク</t>
    </rPh>
    <rPh sb="58" eb="61">
      <t>シンカンセン</t>
    </rPh>
    <rPh sb="61" eb="63">
      <t>カイギョウ</t>
    </rPh>
    <rPh sb="63" eb="64">
      <t>ゴ</t>
    </rPh>
    <rPh sb="65" eb="67">
      <t>タカオカ</t>
    </rPh>
    <rPh sb="67" eb="68">
      <t>エキ</t>
    </rPh>
    <rPh sb="69" eb="71">
      <t>ブンリ</t>
    </rPh>
    <rPh sb="71" eb="72">
      <t>エキ</t>
    </rPh>
    <rPh sb="76" eb="78">
      <t>エイキョウ</t>
    </rPh>
    <rPh sb="90" eb="92">
      <t>シタマワ</t>
    </rPh>
    <rPh sb="97" eb="99">
      <t>ヨジョウ</t>
    </rPh>
    <rPh sb="100" eb="101">
      <t>ウ</t>
    </rPh>
    <rPh sb="110" eb="112">
      <t>リヨウ</t>
    </rPh>
    <rPh sb="112" eb="114">
      <t>ソクシン</t>
    </rPh>
    <rPh sb="115" eb="116">
      <t>ハカ</t>
    </rPh>
    <rPh sb="120" eb="122">
      <t>ヒツヨウ</t>
    </rPh>
    <phoneticPr fontId="6"/>
  </si>
  <si>
    <t>非設置</t>
    <rPh sb="0" eb="1">
      <t>ヒ</t>
    </rPh>
    <rPh sb="1" eb="3">
      <t>セッチ</t>
    </rPh>
    <phoneticPr fontId="6"/>
  </si>
  <si>
    <t>　⑦の敷地地価は、記載のとおりであるが、高岡駅周辺における駐車需要への対応や本施設の設置目的である道路交通の円滑化の確保といった点から、民間譲渡や他の用途での活用については課題が多い。
　⑧の設備投資見込額は、記載のとおりである。今後、老朽化に伴う維持管理費の増大が予想される。
　➉の企業債残高対料金収入比率は、類似施設平均値を上回っており厳しい状況であるが、平成29年度に長期償還金返済のピークを迎えてからは改善に向かい、平成31年度に200%を下回る見込みである。</t>
    <rPh sb="20" eb="22">
      <t>タカオカ</t>
    </rPh>
    <rPh sb="22" eb="23">
      <t>エキ</t>
    </rPh>
    <rPh sb="23" eb="25">
      <t>シュウヘン</t>
    </rPh>
    <rPh sb="96" eb="98">
      <t>セツビ</t>
    </rPh>
    <rPh sb="98" eb="100">
      <t>トウシ</t>
    </rPh>
    <rPh sb="100" eb="102">
      <t>ミコ</t>
    </rPh>
    <rPh sb="102" eb="103">
      <t>ガク</t>
    </rPh>
    <rPh sb="105" eb="107">
      <t>キサイ</t>
    </rPh>
    <rPh sb="143" eb="145">
      <t>キギョウ</t>
    </rPh>
    <rPh sb="145" eb="146">
      <t>サイ</t>
    </rPh>
    <rPh sb="146" eb="148">
      <t>ザンダカ</t>
    </rPh>
    <rPh sb="148" eb="149">
      <t>タイ</t>
    </rPh>
    <rPh sb="149" eb="151">
      <t>リョウキン</t>
    </rPh>
    <rPh sb="151" eb="153">
      <t>シュウニュウ</t>
    </rPh>
    <rPh sb="153" eb="155">
      <t>ヒリツ</t>
    </rPh>
    <rPh sb="157" eb="159">
      <t>ルイジ</t>
    </rPh>
    <rPh sb="159" eb="161">
      <t>シセツ</t>
    </rPh>
    <rPh sb="161" eb="163">
      <t>ヘイキン</t>
    </rPh>
    <rPh sb="163" eb="164">
      <t>アタイ</t>
    </rPh>
    <rPh sb="165" eb="167">
      <t>ウワマワ</t>
    </rPh>
    <rPh sb="171" eb="172">
      <t>キビ</t>
    </rPh>
    <rPh sb="174" eb="176">
      <t>ジョウキョウ</t>
    </rPh>
    <phoneticPr fontId="6"/>
  </si>
  <si>
    <t>　①の収益的収支比率は、類似施設平均値を下回り厳しい状況であるが、平成29年度に長期償還金返済のピークを迎えてからは改善に向かい、返済が完了する平成33年度に100%以上となる見込みである。
　②の他会計補助金比率は、類似施設平均値を上回り繰入金の依存度が高い状況であるが、平成29年度に長期償還金返済のピークを迎えてからは改善に向かい、平成32年度に20%を下回る見込みである。
　③の駐車台数一台あたりの他会計補助金額は、類似施設平均値を大きく上回っているが、平成29年度に長期償還金返済のピークを迎えてからは改善に向かい、平成31年度に200円を下回る見込みである。
　④の売上高ＧＯＰ比率は、類似施設平均値の２倍程度で推移しており良好である。
　⑤のＥＢＩＴＤＡは、類似施設平均値を上回っているものの減少傾向にあることから、収益性を高めるための対策を講じていく必要がある。</t>
    <rPh sb="3" eb="6">
      <t>シュウエキテキ</t>
    </rPh>
    <rPh sb="6" eb="8">
      <t>シュウシ</t>
    </rPh>
    <rPh sb="8" eb="10">
      <t>ヒリツ</t>
    </rPh>
    <rPh sb="12" eb="14">
      <t>ルイジ</t>
    </rPh>
    <rPh sb="14" eb="16">
      <t>シセツ</t>
    </rPh>
    <rPh sb="16" eb="19">
      <t>ヘイキンチ</t>
    </rPh>
    <rPh sb="20" eb="22">
      <t>シタマワ</t>
    </rPh>
    <rPh sb="23" eb="24">
      <t>キビ</t>
    </rPh>
    <rPh sb="26" eb="28">
      <t>ジョウキョウ</t>
    </rPh>
    <rPh sb="40" eb="42">
      <t>チョウキ</t>
    </rPh>
    <rPh sb="42" eb="44">
      <t>ショウカン</t>
    </rPh>
    <rPh sb="44" eb="45">
      <t>キン</t>
    </rPh>
    <rPh sb="45" eb="47">
      <t>ヘンサイ</t>
    </rPh>
    <rPh sb="52" eb="53">
      <t>ムカ</t>
    </rPh>
    <rPh sb="58" eb="60">
      <t>カイゼン</t>
    </rPh>
    <rPh sb="61" eb="62">
      <t>ム</t>
    </rPh>
    <rPh sb="83" eb="85">
      <t>イジョウ</t>
    </rPh>
    <rPh sb="88" eb="90">
      <t>ミコ</t>
    </rPh>
    <rPh sb="99" eb="100">
      <t>タ</t>
    </rPh>
    <rPh sb="100" eb="102">
      <t>カイケイ</t>
    </rPh>
    <rPh sb="102" eb="105">
      <t>ホジョキン</t>
    </rPh>
    <rPh sb="105" eb="107">
      <t>ヒリツ</t>
    </rPh>
    <rPh sb="117" eb="119">
      <t>ウワマワ</t>
    </rPh>
    <rPh sb="120" eb="122">
      <t>クリイレ</t>
    </rPh>
    <rPh sb="122" eb="123">
      <t>キン</t>
    </rPh>
    <rPh sb="124" eb="127">
      <t>イゾンド</t>
    </rPh>
    <rPh sb="128" eb="129">
      <t>タカ</t>
    </rPh>
    <rPh sb="130" eb="132">
      <t>ジョウキョウ</t>
    </rPh>
    <rPh sb="169" eb="171">
      <t>ヘイセイ</t>
    </rPh>
    <rPh sb="173" eb="174">
      <t>ネン</t>
    </rPh>
    <rPh sb="174" eb="175">
      <t>ド</t>
    </rPh>
    <rPh sb="180" eb="182">
      <t>シタマワ</t>
    </rPh>
    <rPh sb="194" eb="196">
      <t>チュウシャ</t>
    </rPh>
    <rPh sb="196" eb="198">
      <t>ダイスウ</t>
    </rPh>
    <rPh sb="198" eb="200">
      <t>イチダイ</t>
    </rPh>
    <rPh sb="204" eb="205">
      <t>タ</t>
    </rPh>
    <rPh sb="205" eb="207">
      <t>カイケイ</t>
    </rPh>
    <rPh sb="207" eb="210">
      <t>ホジョキン</t>
    </rPh>
    <rPh sb="210" eb="211">
      <t>ガク</t>
    </rPh>
    <rPh sb="221" eb="222">
      <t>オオ</t>
    </rPh>
    <rPh sb="224" eb="226">
      <t>ウワマワ</t>
    </rPh>
    <rPh sb="264" eb="266">
      <t>ヘイセイ</t>
    </rPh>
    <rPh sb="268" eb="270">
      <t>ネンド</t>
    </rPh>
    <rPh sb="274" eb="275">
      <t>エン</t>
    </rPh>
    <rPh sb="276" eb="278">
      <t>シタマワ</t>
    </rPh>
    <rPh sb="290" eb="292">
      <t>ウリアゲ</t>
    </rPh>
    <rPh sb="292" eb="293">
      <t>ダカ</t>
    </rPh>
    <rPh sb="296" eb="298">
      <t>ヒリツ</t>
    </rPh>
    <rPh sb="300" eb="302">
      <t>ルイジ</t>
    </rPh>
    <rPh sb="302" eb="304">
      <t>シセツ</t>
    </rPh>
    <rPh sb="304" eb="306">
      <t>ヘイキン</t>
    </rPh>
    <rPh sb="306" eb="307">
      <t>アタイ</t>
    </rPh>
    <rPh sb="309" eb="310">
      <t>バイ</t>
    </rPh>
    <rPh sb="310" eb="312">
      <t>テイド</t>
    </rPh>
    <rPh sb="313" eb="315">
      <t>スイイ</t>
    </rPh>
    <rPh sb="319" eb="321">
      <t>リョウコウ</t>
    </rPh>
    <rPh sb="354" eb="356">
      <t>ゲンショウ</t>
    </rPh>
    <rPh sb="356" eb="358">
      <t>ケイコウ</t>
    </rPh>
    <rPh sb="368" eb="369">
      <t>セイ</t>
    </rPh>
    <rPh sb="370" eb="371">
      <t>タカ</t>
    </rPh>
    <rPh sb="376" eb="378">
      <t>タイサク</t>
    </rPh>
    <rPh sb="379" eb="380">
      <t>コウ</t>
    </rPh>
    <phoneticPr fontId="6"/>
  </si>
  <si>
    <t>　平成29年度に長期償還金返済のピークを迎え、以後、経営状況が改善されていく見込みであるが、施設の供用開始から15年以上が経過し、今後、老朽化に伴う維持管理費の増大が予想されることから、中長期的な視点に立って健全経営に取り組んでいく必要がある。
　なお、平成28年4月から実施の1時間無料の社会実験に伴う減収の影響で、平成28年度においては、本駐車場で収益的収支比率が5ポイント程度低下しており、社会実験の最終年度となる平成29年度においても同程度の影響があると見込まれる。</t>
    <rPh sb="26" eb="28">
      <t>ケイエイ</t>
    </rPh>
    <rPh sb="28" eb="30">
      <t>ジョウキョウ</t>
    </rPh>
    <rPh sb="46" eb="48">
      <t>シセツ</t>
    </rPh>
    <rPh sb="49" eb="51">
      <t>キョウヨウ</t>
    </rPh>
    <rPh sb="51" eb="53">
      <t>カイシ</t>
    </rPh>
    <rPh sb="57" eb="58">
      <t>ネン</t>
    </rPh>
    <rPh sb="58" eb="60">
      <t>イジョウ</t>
    </rPh>
    <rPh sb="61" eb="63">
      <t>ケイカ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</si>
</sst>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5" fillId="0" borderId="1" xfId="1" applyFont="1" applyBorder="1" applyAlignment="1">
      <alignment horizontal="center"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54"/>
          <c:y val="0.15806945669028494"/>
          <c:w val="0.8561903206838601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52.6</c:v>
                </c:pt>
                <c:pt idx="1">
                  <c:v>48.9</c:v>
                </c:pt>
                <c:pt idx="2">
                  <c:v>59.9</c:v>
                </c:pt>
                <c:pt idx="3">
                  <c:v>40.799999999999997</c:v>
                </c:pt>
                <c:pt idx="4">
                  <c:v>34.4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53467416"/>
        <c:axId val="25346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53467416"/>
        <c:axId val="253468200"/>
      </c:lineChart>
      <c:dateAx>
        <c:axId val="253467416"/>
        <c:scaling>
          <c:orientation val="minMax"/>
        </c:scaling>
        <c:delete val="1"/>
        <c:axPos val="b"/>
        <c:numFmt formatCode="ge" sourceLinked="1"/>
        <c:majorTickMark val="none"/>
        <c:minorTickMark val="none"/>
        <c:tickLblPos val="none"/>
        <c:crossAx val="253468200"/>
        <c:crosses val="autoZero"/>
        <c:auto val="1"/>
        <c:lblOffset val="100"/>
        <c:baseTimeUnit val="years"/>
      </c:dateAx>
      <c:valAx>
        <c:axId val="25346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46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91"/>
          <c:y val="0"/>
        </c:manualLayout>
      </c:layout>
      <c:overlay val="1"/>
      <c:spPr>
        <a:noFill/>
      </c:spPr>
    </c:title>
    <c:autoTitleDeleted val="0"/>
    <c:plotArea>
      <c:layout>
        <c:manualLayout>
          <c:layoutTarget val="inner"/>
          <c:xMode val="edge"/>
          <c:yMode val="edge"/>
          <c:x val="0.12620252775881627"/>
          <c:y val="0.15806945669028494"/>
          <c:w val="0.848503816245916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1306</c:v>
                </c:pt>
                <c:pt idx="1">
                  <c:v>1173.2</c:v>
                </c:pt>
                <c:pt idx="2">
                  <c:v>792.8</c:v>
                </c:pt>
                <c:pt idx="3">
                  <c:v>910.1</c:v>
                </c:pt>
                <c:pt idx="4">
                  <c:v>819.6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53466240"/>
        <c:axId val="32277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53466240"/>
        <c:axId val="322779960"/>
      </c:lineChart>
      <c:dateAx>
        <c:axId val="253466240"/>
        <c:scaling>
          <c:orientation val="minMax"/>
        </c:scaling>
        <c:delete val="1"/>
        <c:axPos val="b"/>
        <c:numFmt formatCode="ge" sourceLinked="1"/>
        <c:majorTickMark val="none"/>
        <c:minorTickMark val="none"/>
        <c:tickLblPos val="none"/>
        <c:crossAx val="322779960"/>
        <c:crosses val="autoZero"/>
        <c:auto val="1"/>
        <c:lblOffset val="100"/>
        <c:baseTimeUnit val="years"/>
      </c:dateAx>
      <c:valAx>
        <c:axId val="32277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46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806"/>
          <c:y val="0.15806945669028494"/>
          <c:w val="0.848598888016886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2774080"/>
        <c:axId val="32277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2774080"/>
        <c:axId val="322776040"/>
      </c:lineChart>
      <c:dateAx>
        <c:axId val="322774080"/>
        <c:scaling>
          <c:orientation val="minMax"/>
        </c:scaling>
        <c:delete val="1"/>
        <c:axPos val="b"/>
        <c:numFmt formatCode="ge" sourceLinked="1"/>
        <c:majorTickMark val="none"/>
        <c:minorTickMark val="none"/>
        <c:tickLblPos val="none"/>
        <c:crossAx val="322776040"/>
        <c:crosses val="autoZero"/>
        <c:auto val="1"/>
        <c:lblOffset val="100"/>
        <c:baseTimeUnit val="years"/>
      </c:dateAx>
      <c:valAx>
        <c:axId val="32277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82"/>
          <c:y val="0"/>
        </c:manualLayout>
      </c:layout>
      <c:overlay val="1"/>
      <c:spPr>
        <a:noFill/>
      </c:spPr>
    </c:title>
    <c:autoTitleDeleted val="0"/>
    <c:plotArea>
      <c:layout>
        <c:manualLayout>
          <c:layoutTarget val="inner"/>
          <c:xMode val="edge"/>
          <c:yMode val="edge"/>
          <c:x val="0.11721970478722103"/>
          <c:y val="0.15806945669028494"/>
          <c:w val="0.848246800135002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2777216"/>
        <c:axId val="3227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2777216"/>
        <c:axId val="322778784"/>
      </c:lineChart>
      <c:dateAx>
        <c:axId val="322777216"/>
        <c:scaling>
          <c:orientation val="minMax"/>
        </c:scaling>
        <c:delete val="1"/>
        <c:axPos val="b"/>
        <c:numFmt formatCode="ge" sourceLinked="1"/>
        <c:majorTickMark val="none"/>
        <c:minorTickMark val="none"/>
        <c:tickLblPos val="none"/>
        <c:crossAx val="322778784"/>
        <c:crosses val="autoZero"/>
        <c:auto val="1"/>
        <c:lblOffset val="100"/>
        <c:baseTimeUnit val="years"/>
      </c:dateAx>
      <c:valAx>
        <c:axId val="32277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905"/>
          <c:y val="0"/>
        </c:manualLayout>
      </c:layout>
      <c:overlay val="1"/>
      <c:spPr>
        <a:noFill/>
      </c:spPr>
    </c:title>
    <c:autoTitleDeleted val="0"/>
    <c:plotArea>
      <c:layout>
        <c:manualLayout>
          <c:layoutTarget val="inner"/>
          <c:xMode val="edge"/>
          <c:yMode val="edge"/>
          <c:x val="0.11633684412038857"/>
          <c:y val="0.15806945669028494"/>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52.1</c:v>
                </c:pt>
                <c:pt idx="1">
                  <c:v>52.8</c:v>
                </c:pt>
                <c:pt idx="2">
                  <c:v>40.4</c:v>
                </c:pt>
                <c:pt idx="3">
                  <c:v>59.8</c:v>
                </c:pt>
                <c:pt idx="4">
                  <c:v>65.2</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2775256"/>
        <c:axId val="32277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2775256"/>
        <c:axId val="322774472"/>
      </c:lineChart>
      <c:dateAx>
        <c:axId val="322775256"/>
        <c:scaling>
          <c:orientation val="minMax"/>
        </c:scaling>
        <c:delete val="1"/>
        <c:axPos val="b"/>
        <c:numFmt formatCode="ge" sourceLinked="1"/>
        <c:majorTickMark val="none"/>
        <c:minorTickMark val="none"/>
        <c:tickLblPos val="none"/>
        <c:crossAx val="322774472"/>
        <c:crosses val="autoZero"/>
        <c:auto val="1"/>
        <c:lblOffset val="100"/>
        <c:baseTimeUnit val="years"/>
      </c:dateAx>
      <c:valAx>
        <c:axId val="32277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86"/>
          <c:y val="0"/>
        </c:manualLayout>
      </c:layout>
      <c:overlay val="1"/>
      <c:spPr>
        <a:noFill/>
      </c:spPr>
    </c:title>
    <c:autoTitleDeleted val="0"/>
    <c:plotArea>
      <c:layout>
        <c:manualLayout>
          <c:layoutTarget val="inner"/>
          <c:xMode val="edge"/>
          <c:yMode val="edge"/>
          <c:x val="0.11633682372555117"/>
          <c:y val="0.15806945669028494"/>
          <c:w val="0.853963834464196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535</c:v>
                </c:pt>
                <c:pt idx="1">
                  <c:v>575</c:v>
                </c:pt>
                <c:pt idx="2">
                  <c:v>384</c:v>
                </c:pt>
                <c:pt idx="3">
                  <c:v>714</c:v>
                </c:pt>
                <c:pt idx="4">
                  <c:v>757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2776824"/>
        <c:axId val="32277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2776824"/>
        <c:axId val="322779568"/>
      </c:lineChart>
      <c:dateAx>
        <c:axId val="322776824"/>
        <c:scaling>
          <c:orientation val="minMax"/>
        </c:scaling>
        <c:delete val="1"/>
        <c:axPos val="b"/>
        <c:numFmt formatCode="ge" sourceLinked="1"/>
        <c:majorTickMark val="none"/>
        <c:minorTickMark val="none"/>
        <c:tickLblPos val="none"/>
        <c:crossAx val="322779568"/>
        <c:crosses val="autoZero"/>
        <c:auto val="1"/>
        <c:lblOffset val="100"/>
        <c:baseTimeUnit val="years"/>
      </c:dateAx>
      <c:valAx>
        <c:axId val="322779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77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81"/>
          <c:y val="0"/>
        </c:manualLayout>
      </c:layout>
      <c:overlay val="1"/>
      <c:spPr>
        <a:noFill/>
      </c:spPr>
    </c:title>
    <c:autoTitleDeleted val="0"/>
    <c:plotArea>
      <c:layout>
        <c:manualLayout>
          <c:layoutTarget val="inner"/>
          <c:xMode val="edge"/>
          <c:yMode val="edge"/>
          <c:x val="0.11633684412038857"/>
          <c:y val="0.15806945669028494"/>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130.80000000000001</c:v>
                </c:pt>
                <c:pt idx="1">
                  <c:v>129</c:v>
                </c:pt>
                <c:pt idx="2">
                  <c:v>152.6</c:v>
                </c:pt>
                <c:pt idx="3">
                  <c:v>129</c:v>
                </c:pt>
                <c:pt idx="4">
                  <c:v>134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22778000"/>
        <c:axId val="32277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22778000"/>
        <c:axId val="322778392"/>
      </c:lineChart>
      <c:dateAx>
        <c:axId val="322778000"/>
        <c:scaling>
          <c:orientation val="minMax"/>
        </c:scaling>
        <c:delete val="1"/>
        <c:axPos val="b"/>
        <c:numFmt formatCode="ge" sourceLinked="1"/>
        <c:majorTickMark val="none"/>
        <c:minorTickMark val="none"/>
        <c:tickLblPos val="none"/>
        <c:crossAx val="322778392"/>
        <c:crosses val="autoZero"/>
        <c:auto val="1"/>
        <c:lblOffset val="100"/>
        <c:baseTimeUnit val="years"/>
      </c:dateAx>
      <c:valAx>
        <c:axId val="32277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88"/>
          <c:y val="0"/>
        </c:manualLayout>
      </c:layout>
      <c:overlay val="1"/>
      <c:spPr>
        <a:noFill/>
      </c:spPr>
    </c:title>
    <c:autoTitleDeleted val="0"/>
    <c:plotArea>
      <c:layout>
        <c:manualLayout>
          <c:layoutTarget val="inner"/>
          <c:xMode val="edge"/>
          <c:yMode val="edge"/>
          <c:x val="0.11633684412038857"/>
          <c:y val="0.15806945669028494"/>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68</c:v>
                </c:pt>
                <c:pt idx="1">
                  <c:v>64.7</c:v>
                </c:pt>
                <c:pt idx="2">
                  <c:v>76.2</c:v>
                </c:pt>
                <c:pt idx="3">
                  <c:v>58.3</c:v>
                </c:pt>
                <c:pt idx="4">
                  <c:v>56.2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2780352"/>
        <c:axId val="32278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2780352"/>
        <c:axId val="322780744"/>
      </c:lineChart>
      <c:dateAx>
        <c:axId val="322780352"/>
        <c:scaling>
          <c:orientation val="minMax"/>
        </c:scaling>
        <c:delete val="1"/>
        <c:axPos val="b"/>
        <c:numFmt formatCode="ge" sourceLinked="1"/>
        <c:majorTickMark val="none"/>
        <c:minorTickMark val="none"/>
        <c:tickLblPos val="none"/>
        <c:crossAx val="322780744"/>
        <c:crosses val="autoZero"/>
        <c:auto val="1"/>
        <c:lblOffset val="100"/>
        <c:baseTimeUnit val="years"/>
      </c:dateAx>
      <c:valAx>
        <c:axId val="32278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8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43"/>
          <c:y val="0.15806945669028494"/>
          <c:w val="0.8517775065952820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112845</c:v>
                </c:pt>
                <c:pt idx="1">
                  <c:v>103826</c:v>
                </c:pt>
                <c:pt idx="2">
                  <c:v>157621</c:v>
                </c:pt>
                <c:pt idx="3">
                  <c:v>83817</c:v>
                </c:pt>
                <c:pt idx="4">
                  <c:v>68194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3192200"/>
        <c:axId val="32319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3192200"/>
        <c:axId val="323194552"/>
      </c:lineChart>
      <c:dateAx>
        <c:axId val="323192200"/>
        <c:scaling>
          <c:orientation val="minMax"/>
        </c:scaling>
        <c:delete val="1"/>
        <c:axPos val="b"/>
        <c:numFmt formatCode="ge" sourceLinked="1"/>
        <c:majorTickMark val="none"/>
        <c:minorTickMark val="none"/>
        <c:tickLblPos val="none"/>
        <c:crossAx val="323194552"/>
        <c:crosses val="autoZero"/>
        <c:auto val="1"/>
        <c:lblOffset val="100"/>
        <c:baseTimeUnit val="years"/>
      </c:dateAx>
      <c:valAx>
        <c:axId val="323194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19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Y58" zoomScaleNormal="100" zoomScaleSheetLayoutView="70" workbookViewId="0">
      <selection activeCell="ND66" sqref="ND66:NR8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4" t="str">
        <f>データ!H6&amp;"　"&amp;データ!I6</f>
        <v>富山県高岡市　高岡市営高岡中央駐車場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139" t="s">
        <v>6</v>
      </c>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t="s">
        <v>7</v>
      </c>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t="s">
        <v>8</v>
      </c>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4"/>
      <c r="ND7" s="7" t="s">
        <v>9</v>
      </c>
      <c r="NE7" s="8"/>
      <c r="NF7" s="8"/>
      <c r="NG7" s="8"/>
      <c r="NH7" s="8"/>
      <c r="NI7" s="8"/>
      <c r="NJ7" s="8"/>
      <c r="NK7" s="8"/>
      <c r="NL7" s="8"/>
      <c r="NM7" s="8"/>
      <c r="NN7" s="8"/>
      <c r="NO7" s="8"/>
      <c r="NP7" s="8"/>
      <c r="NQ7" s="9"/>
    </row>
    <row r="8" spans="1:382" ht="18.75" customHeight="1">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0" t="s">
        <v>133</v>
      </c>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5"/>
      <c r="GZ8" s="5"/>
      <c r="HA8" s="5"/>
      <c r="HB8" s="5"/>
      <c r="HC8" s="5"/>
      <c r="HD8" s="5"/>
      <c r="HE8" s="5"/>
      <c r="HF8" s="5"/>
      <c r="HG8" s="5"/>
      <c r="HH8" s="5"/>
      <c r="HI8" s="5"/>
      <c r="HJ8" s="5"/>
      <c r="HK8" s="5"/>
      <c r="HL8" s="5"/>
      <c r="HM8" s="5"/>
      <c r="HN8" s="5"/>
      <c r="HO8" s="5"/>
      <c r="HP8" s="5"/>
      <c r="HQ8" s="5"/>
      <c r="HR8" s="5"/>
      <c r="HS8" s="5"/>
      <c r="HT8" s="5"/>
      <c r="HU8" s="5"/>
      <c r="HV8" s="5"/>
      <c r="HW8" s="5"/>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20520</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4"/>
      <c r="ND8" s="134" t="s">
        <v>10</v>
      </c>
      <c r="NE8" s="135"/>
      <c r="NF8" s="10" t="s">
        <v>11</v>
      </c>
      <c r="NG8" s="11"/>
      <c r="NH8" s="11"/>
      <c r="NI8" s="11"/>
      <c r="NJ8" s="11"/>
      <c r="NK8" s="11"/>
      <c r="NL8" s="11"/>
      <c r="NM8" s="11"/>
      <c r="NN8" s="11"/>
      <c r="NO8" s="11"/>
      <c r="NP8" s="11"/>
      <c r="NQ8" s="12"/>
    </row>
    <row r="9" spans="1:382"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9" t="s">
        <v>16</v>
      </c>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t="s">
        <v>17</v>
      </c>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t="s">
        <v>18</v>
      </c>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4"/>
      <c r="ND9" s="141" t="s">
        <v>19</v>
      </c>
      <c r="NE9" s="142"/>
      <c r="NF9" s="13" t="s">
        <v>20</v>
      </c>
      <c r="NG9" s="14"/>
      <c r="NH9" s="14"/>
      <c r="NI9" s="14"/>
      <c r="NJ9" s="14"/>
      <c r="NK9" s="14"/>
      <c r="NL9" s="14"/>
      <c r="NM9" s="14"/>
      <c r="NN9" s="14"/>
      <c r="NO9" s="14"/>
      <c r="NP9" s="14"/>
      <c r="NQ9" s="15"/>
    </row>
    <row r="10" spans="1:382" ht="18.75" customHeight="1">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tr">
        <f>データ!P7</f>
        <v>都市計画駐車場</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15</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9">
        <f>データ!V7</f>
        <v>751</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320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9"/>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2" t="s">
        <v>23</v>
      </c>
      <c r="NE11" s="132"/>
      <c r="NF11" s="132"/>
      <c r="NG11" s="132"/>
      <c r="NH11" s="132"/>
      <c r="NI11" s="132"/>
      <c r="NJ11" s="132"/>
      <c r="NK11" s="132"/>
      <c r="NL11" s="132"/>
      <c r="NM11" s="132"/>
      <c r="NN11" s="132"/>
      <c r="NO11" s="132"/>
      <c r="NP11" s="132"/>
      <c r="NQ11" s="132"/>
      <c r="NR11" s="132"/>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2"/>
      <c r="NE12" s="132"/>
      <c r="NF12" s="132"/>
      <c r="NG12" s="132"/>
      <c r="NH12" s="132"/>
      <c r="NI12" s="132"/>
      <c r="NJ12" s="132"/>
      <c r="NK12" s="132"/>
      <c r="NL12" s="132"/>
      <c r="NM12" s="132"/>
      <c r="NN12" s="132"/>
      <c r="NO12" s="132"/>
      <c r="NP12" s="132"/>
      <c r="NQ12" s="132"/>
      <c r="NR12" s="132"/>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3"/>
      <c r="NE13" s="133"/>
      <c r="NF13" s="133"/>
      <c r="NG13" s="133"/>
      <c r="NH13" s="133"/>
      <c r="NI13" s="133"/>
      <c r="NJ13" s="133"/>
      <c r="NK13" s="133"/>
      <c r="NL13" s="133"/>
      <c r="NM13" s="133"/>
      <c r="NN13" s="133"/>
      <c r="NO13" s="133"/>
      <c r="NP13" s="133"/>
      <c r="NQ13" s="133"/>
      <c r="NR13" s="133"/>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20" t="s">
        <v>135</v>
      </c>
      <c r="NE15" s="121"/>
      <c r="NF15" s="121"/>
      <c r="NG15" s="121"/>
      <c r="NH15" s="121"/>
      <c r="NI15" s="121"/>
      <c r="NJ15" s="121"/>
      <c r="NK15" s="121"/>
      <c r="NL15" s="121"/>
      <c r="NM15" s="121"/>
      <c r="NN15" s="121"/>
      <c r="NO15" s="121"/>
      <c r="NP15" s="121"/>
      <c r="NQ15" s="121"/>
      <c r="NR15" s="12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20"/>
      <c r="NE16" s="121"/>
      <c r="NF16" s="121"/>
      <c r="NG16" s="121"/>
      <c r="NH16" s="121"/>
      <c r="NI16" s="121"/>
      <c r="NJ16" s="121"/>
      <c r="NK16" s="121"/>
      <c r="NL16" s="121"/>
      <c r="NM16" s="121"/>
      <c r="NN16" s="121"/>
      <c r="NO16" s="121"/>
      <c r="NP16" s="121"/>
      <c r="NQ16" s="121"/>
      <c r="NR16" s="12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20"/>
      <c r="NE17" s="121"/>
      <c r="NF17" s="121"/>
      <c r="NG17" s="121"/>
      <c r="NH17" s="121"/>
      <c r="NI17" s="121"/>
      <c r="NJ17" s="121"/>
      <c r="NK17" s="121"/>
      <c r="NL17" s="121"/>
      <c r="NM17" s="121"/>
      <c r="NN17" s="121"/>
      <c r="NO17" s="121"/>
      <c r="NP17" s="121"/>
      <c r="NQ17" s="121"/>
      <c r="NR17" s="12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20"/>
      <c r="NE18" s="121"/>
      <c r="NF18" s="121"/>
      <c r="NG18" s="121"/>
      <c r="NH18" s="121"/>
      <c r="NI18" s="121"/>
      <c r="NJ18" s="121"/>
      <c r="NK18" s="121"/>
      <c r="NL18" s="121"/>
      <c r="NM18" s="121"/>
      <c r="NN18" s="121"/>
      <c r="NO18" s="121"/>
      <c r="NP18" s="121"/>
      <c r="NQ18" s="121"/>
      <c r="NR18" s="12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20"/>
      <c r="NE19" s="121"/>
      <c r="NF19" s="121"/>
      <c r="NG19" s="121"/>
      <c r="NH19" s="121"/>
      <c r="NI19" s="121"/>
      <c r="NJ19" s="121"/>
      <c r="NK19" s="121"/>
      <c r="NL19" s="121"/>
      <c r="NM19" s="121"/>
      <c r="NN19" s="121"/>
      <c r="NO19" s="121"/>
      <c r="NP19" s="121"/>
      <c r="NQ19" s="121"/>
      <c r="NR19" s="12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20"/>
      <c r="NE20" s="121"/>
      <c r="NF20" s="121"/>
      <c r="NG20" s="121"/>
      <c r="NH20" s="121"/>
      <c r="NI20" s="121"/>
      <c r="NJ20" s="121"/>
      <c r="NK20" s="121"/>
      <c r="NL20" s="121"/>
      <c r="NM20" s="121"/>
      <c r="NN20" s="121"/>
      <c r="NO20" s="121"/>
      <c r="NP20" s="121"/>
      <c r="NQ20" s="121"/>
      <c r="NR20" s="12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20"/>
      <c r="NE21" s="121"/>
      <c r="NF21" s="121"/>
      <c r="NG21" s="121"/>
      <c r="NH21" s="121"/>
      <c r="NI21" s="121"/>
      <c r="NJ21" s="121"/>
      <c r="NK21" s="121"/>
      <c r="NL21" s="121"/>
      <c r="NM21" s="121"/>
      <c r="NN21" s="121"/>
      <c r="NO21" s="121"/>
      <c r="NP21" s="121"/>
      <c r="NQ21" s="121"/>
      <c r="NR21" s="12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20"/>
      <c r="NE22" s="121"/>
      <c r="NF22" s="121"/>
      <c r="NG22" s="121"/>
      <c r="NH22" s="121"/>
      <c r="NI22" s="121"/>
      <c r="NJ22" s="121"/>
      <c r="NK22" s="121"/>
      <c r="NL22" s="121"/>
      <c r="NM22" s="121"/>
      <c r="NN22" s="121"/>
      <c r="NO22" s="121"/>
      <c r="NP22" s="121"/>
      <c r="NQ22" s="121"/>
      <c r="NR22" s="12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20"/>
      <c r="NE23" s="121"/>
      <c r="NF23" s="121"/>
      <c r="NG23" s="121"/>
      <c r="NH23" s="121"/>
      <c r="NI23" s="121"/>
      <c r="NJ23" s="121"/>
      <c r="NK23" s="121"/>
      <c r="NL23" s="121"/>
      <c r="NM23" s="121"/>
      <c r="NN23" s="121"/>
      <c r="NO23" s="121"/>
      <c r="NP23" s="121"/>
      <c r="NQ23" s="121"/>
      <c r="NR23" s="12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20"/>
      <c r="NE24" s="121"/>
      <c r="NF24" s="121"/>
      <c r="NG24" s="121"/>
      <c r="NH24" s="121"/>
      <c r="NI24" s="121"/>
      <c r="NJ24" s="121"/>
      <c r="NK24" s="121"/>
      <c r="NL24" s="121"/>
      <c r="NM24" s="121"/>
      <c r="NN24" s="121"/>
      <c r="NO24" s="121"/>
      <c r="NP24" s="121"/>
      <c r="NQ24" s="121"/>
      <c r="NR24" s="12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20"/>
      <c r="NE25" s="121"/>
      <c r="NF25" s="121"/>
      <c r="NG25" s="121"/>
      <c r="NH25" s="121"/>
      <c r="NI25" s="121"/>
      <c r="NJ25" s="121"/>
      <c r="NK25" s="121"/>
      <c r="NL25" s="121"/>
      <c r="NM25" s="121"/>
      <c r="NN25" s="121"/>
      <c r="NO25" s="121"/>
      <c r="NP25" s="121"/>
      <c r="NQ25" s="121"/>
      <c r="NR25" s="12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20"/>
      <c r="NE26" s="121"/>
      <c r="NF26" s="121"/>
      <c r="NG26" s="121"/>
      <c r="NH26" s="121"/>
      <c r="NI26" s="121"/>
      <c r="NJ26" s="121"/>
      <c r="NK26" s="121"/>
      <c r="NL26" s="121"/>
      <c r="NM26" s="121"/>
      <c r="NN26" s="121"/>
      <c r="NO26" s="121"/>
      <c r="NP26" s="121"/>
      <c r="NQ26" s="121"/>
      <c r="NR26" s="12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20"/>
      <c r="NE27" s="121"/>
      <c r="NF27" s="121"/>
      <c r="NG27" s="121"/>
      <c r="NH27" s="121"/>
      <c r="NI27" s="121"/>
      <c r="NJ27" s="121"/>
      <c r="NK27" s="121"/>
      <c r="NL27" s="121"/>
      <c r="NM27" s="121"/>
      <c r="NN27" s="121"/>
      <c r="NO27" s="121"/>
      <c r="NP27" s="121"/>
      <c r="NQ27" s="121"/>
      <c r="NR27" s="12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20"/>
      <c r="NE28" s="121"/>
      <c r="NF28" s="121"/>
      <c r="NG28" s="121"/>
      <c r="NH28" s="121"/>
      <c r="NI28" s="121"/>
      <c r="NJ28" s="121"/>
      <c r="NK28" s="121"/>
      <c r="NL28" s="121"/>
      <c r="NM28" s="121"/>
      <c r="NN28" s="121"/>
      <c r="NO28" s="121"/>
      <c r="NP28" s="121"/>
      <c r="NQ28" s="121"/>
      <c r="NR28" s="12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20"/>
      <c r="NE29" s="121"/>
      <c r="NF29" s="121"/>
      <c r="NG29" s="121"/>
      <c r="NH29" s="121"/>
      <c r="NI29" s="121"/>
      <c r="NJ29" s="121"/>
      <c r="NK29" s="121"/>
      <c r="NL29" s="121"/>
      <c r="NM29" s="121"/>
      <c r="NN29" s="121"/>
      <c r="NO29" s="121"/>
      <c r="NP29" s="121"/>
      <c r="NQ29" s="121"/>
      <c r="NR29" s="122"/>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20"/>
      <c r="NE30" s="121"/>
      <c r="NF30" s="121"/>
      <c r="NG30" s="121"/>
      <c r="NH30" s="121"/>
      <c r="NI30" s="121"/>
      <c r="NJ30" s="121"/>
      <c r="NK30" s="121"/>
      <c r="NL30" s="121"/>
      <c r="NM30" s="121"/>
      <c r="NN30" s="121"/>
      <c r="NO30" s="121"/>
      <c r="NP30" s="121"/>
      <c r="NQ30" s="121"/>
      <c r="NR30" s="122"/>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52.6</v>
      </c>
      <c r="V31" s="111"/>
      <c r="W31" s="111"/>
      <c r="X31" s="111"/>
      <c r="Y31" s="111"/>
      <c r="Z31" s="111"/>
      <c r="AA31" s="111"/>
      <c r="AB31" s="111"/>
      <c r="AC31" s="111"/>
      <c r="AD31" s="111"/>
      <c r="AE31" s="111"/>
      <c r="AF31" s="111"/>
      <c r="AG31" s="111"/>
      <c r="AH31" s="111"/>
      <c r="AI31" s="111"/>
      <c r="AJ31" s="111"/>
      <c r="AK31" s="111"/>
      <c r="AL31" s="111"/>
      <c r="AM31" s="111"/>
      <c r="AN31" s="111">
        <f>データ!Z7</f>
        <v>48.9</v>
      </c>
      <c r="AO31" s="111"/>
      <c r="AP31" s="111"/>
      <c r="AQ31" s="111"/>
      <c r="AR31" s="111"/>
      <c r="AS31" s="111"/>
      <c r="AT31" s="111"/>
      <c r="AU31" s="111"/>
      <c r="AV31" s="111"/>
      <c r="AW31" s="111"/>
      <c r="AX31" s="111"/>
      <c r="AY31" s="111"/>
      <c r="AZ31" s="111"/>
      <c r="BA31" s="111"/>
      <c r="BB31" s="111"/>
      <c r="BC31" s="111"/>
      <c r="BD31" s="111"/>
      <c r="BE31" s="111"/>
      <c r="BF31" s="111"/>
      <c r="BG31" s="111">
        <f>データ!AA7</f>
        <v>59.9</v>
      </c>
      <c r="BH31" s="111"/>
      <c r="BI31" s="111"/>
      <c r="BJ31" s="111"/>
      <c r="BK31" s="111"/>
      <c r="BL31" s="111"/>
      <c r="BM31" s="111"/>
      <c r="BN31" s="111"/>
      <c r="BO31" s="111"/>
      <c r="BP31" s="111"/>
      <c r="BQ31" s="111"/>
      <c r="BR31" s="111"/>
      <c r="BS31" s="111"/>
      <c r="BT31" s="111"/>
      <c r="BU31" s="111"/>
      <c r="BV31" s="111"/>
      <c r="BW31" s="111"/>
      <c r="BX31" s="111"/>
      <c r="BY31" s="111"/>
      <c r="BZ31" s="111">
        <f>データ!AB7</f>
        <v>40.799999999999997</v>
      </c>
      <c r="CA31" s="111"/>
      <c r="CB31" s="111"/>
      <c r="CC31" s="111"/>
      <c r="CD31" s="111"/>
      <c r="CE31" s="111"/>
      <c r="CF31" s="111"/>
      <c r="CG31" s="111"/>
      <c r="CH31" s="111"/>
      <c r="CI31" s="111"/>
      <c r="CJ31" s="111"/>
      <c r="CK31" s="111"/>
      <c r="CL31" s="111"/>
      <c r="CM31" s="111"/>
      <c r="CN31" s="111"/>
      <c r="CO31" s="111"/>
      <c r="CP31" s="111"/>
      <c r="CQ31" s="111"/>
      <c r="CR31" s="111"/>
      <c r="CS31" s="111">
        <f>データ!AC7</f>
        <v>34.4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52.1</v>
      </c>
      <c r="EM31" s="111"/>
      <c r="EN31" s="111"/>
      <c r="EO31" s="111"/>
      <c r="EP31" s="111"/>
      <c r="EQ31" s="111"/>
      <c r="ER31" s="111"/>
      <c r="ES31" s="111"/>
      <c r="ET31" s="111"/>
      <c r="EU31" s="111"/>
      <c r="EV31" s="111"/>
      <c r="EW31" s="111"/>
      <c r="EX31" s="111"/>
      <c r="EY31" s="111"/>
      <c r="EZ31" s="111"/>
      <c r="FA31" s="111"/>
      <c r="FB31" s="111"/>
      <c r="FC31" s="111"/>
      <c r="FD31" s="111"/>
      <c r="FE31" s="111">
        <f>データ!AK7</f>
        <v>52.8</v>
      </c>
      <c r="FF31" s="111"/>
      <c r="FG31" s="111"/>
      <c r="FH31" s="111"/>
      <c r="FI31" s="111"/>
      <c r="FJ31" s="111"/>
      <c r="FK31" s="111"/>
      <c r="FL31" s="111"/>
      <c r="FM31" s="111"/>
      <c r="FN31" s="111"/>
      <c r="FO31" s="111"/>
      <c r="FP31" s="111"/>
      <c r="FQ31" s="111"/>
      <c r="FR31" s="111"/>
      <c r="FS31" s="111"/>
      <c r="FT31" s="111"/>
      <c r="FU31" s="111"/>
      <c r="FV31" s="111"/>
      <c r="FW31" s="111"/>
      <c r="FX31" s="111">
        <f>データ!AL7</f>
        <v>40.4</v>
      </c>
      <c r="FY31" s="111"/>
      <c r="FZ31" s="111"/>
      <c r="GA31" s="111"/>
      <c r="GB31" s="111"/>
      <c r="GC31" s="111"/>
      <c r="GD31" s="111"/>
      <c r="GE31" s="111"/>
      <c r="GF31" s="111"/>
      <c r="GG31" s="111"/>
      <c r="GH31" s="111"/>
      <c r="GI31" s="111"/>
      <c r="GJ31" s="111"/>
      <c r="GK31" s="111"/>
      <c r="GL31" s="111"/>
      <c r="GM31" s="111"/>
      <c r="GN31" s="111"/>
      <c r="GO31" s="111"/>
      <c r="GP31" s="111"/>
      <c r="GQ31" s="111">
        <f>データ!AM7</f>
        <v>59.8</v>
      </c>
      <c r="GR31" s="111"/>
      <c r="GS31" s="111"/>
      <c r="GT31" s="111"/>
      <c r="GU31" s="111"/>
      <c r="GV31" s="111"/>
      <c r="GW31" s="111"/>
      <c r="GX31" s="111"/>
      <c r="GY31" s="111"/>
      <c r="GZ31" s="111"/>
      <c r="HA31" s="111"/>
      <c r="HB31" s="111"/>
      <c r="HC31" s="111"/>
      <c r="HD31" s="111"/>
      <c r="HE31" s="111"/>
      <c r="HF31" s="111"/>
      <c r="HG31" s="111"/>
      <c r="HH31" s="111"/>
      <c r="HI31" s="111"/>
      <c r="HJ31" s="111">
        <f>データ!AN7</f>
        <v>65.2</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130.80000000000001</v>
      </c>
      <c r="JD31" s="82"/>
      <c r="JE31" s="82"/>
      <c r="JF31" s="82"/>
      <c r="JG31" s="82"/>
      <c r="JH31" s="82"/>
      <c r="JI31" s="82"/>
      <c r="JJ31" s="82"/>
      <c r="JK31" s="82"/>
      <c r="JL31" s="82"/>
      <c r="JM31" s="82"/>
      <c r="JN31" s="82"/>
      <c r="JO31" s="82"/>
      <c r="JP31" s="82"/>
      <c r="JQ31" s="82"/>
      <c r="JR31" s="82"/>
      <c r="JS31" s="82"/>
      <c r="JT31" s="82"/>
      <c r="JU31" s="83"/>
      <c r="JV31" s="81">
        <f>データ!DL7</f>
        <v>129</v>
      </c>
      <c r="JW31" s="82"/>
      <c r="JX31" s="82"/>
      <c r="JY31" s="82"/>
      <c r="JZ31" s="82"/>
      <c r="KA31" s="82"/>
      <c r="KB31" s="82"/>
      <c r="KC31" s="82"/>
      <c r="KD31" s="82"/>
      <c r="KE31" s="82"/>
      <c r="KF31" s="82"/>
      <c r="KG31" s="82"/>
      <c r="KH31" s="82"/>
      <c r="KI31" s="82"/>
      <c r="KJ31" s="82"/>
      <c r="KK31" s="82"/>
      <c r="KL31" s="82"/>
      <c r="KM31" s="82"/>
      <c r="KN31" s="83"/>
      <c r="KO31" s="81">
        <f>データ!DM7</f>
        <v>152.6</v>
      </c>
      <c r="KP31" s="82"/>
      <c r="KQ31" s="82"/>
      <c r="KR31" s="82"/>
      <c r="KS31" s="82"/>
      <c r="KT31" s="82"/>
      <c r="KU31" s="82"/>
      <c r="KV31" s="82"/>
      <c r="KW31" s="82"/>
      <c r="KX31" s="82"/>
      <c r="KY31" s="82"/>
      <c r="KZ31" s="82"/>
      <c r="LA31" s="82"/>
      <c r="LB31" s="82"/>
      <c r="LC31" s="82"/>
      <c r="LD31" s="82"/>
      <c r="LE31" s="82"/>
      <c r="LF31" s="82"/>
      <c r="LG31" s="83"/>
      <c r="LH31" s="81">
        <f>データ!DN7</f>
        <v>129</v>
      </c>
      <c r="LI31" s="82"/>
      <c r="LJ31" s="82"/>
      <c r="LK31" s="82"/>
      <c r="LL31" s="82"/>
      <c r="LM31" s="82"/>
      <c r="LN31" s="82"/>
      <c r="LO31" s="82"/>
      <c r="LP31" s="82"/>
      <c r="LQ31" s="82"/>
      <c r="LR31" s="82"/>
      <c r="LS31" s="82"/>
      <c r="LT31" s="82"/>
      <c r="LU31" s="82"/>
      <c r="LV31" s="82"/>
      <c r="LW31" s="82"/>
      <c r="LX31" s="82"/>
      <c r="LY31" s="82"/>
      <c r="LZ31" s="83"/>
      <c r="MA31" s="81">
        <f>データ!DO7</f>
        <v>134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6" t="s">
        <v>134</v>
      </c>
      <c r="NE32" s="117"/>
      <c r="NF32" s="117"/>
      <c r="NG32" s="117"/>
      <c r="NH32" s="117"/>
      <c r="NI32" s="117"/>
      <c r="NJ32" s="117"/>
      <c r="NK32" s="117"/>
      <c r="NL32" s="117"/>
      <c r="NM32" s="117"/>
      <c r="NN32" s="117"/>
      <c r="NO32" s="117"/>
      <c r="NP32" s="117"/>
      <c r="NQ32" s="117"/>
      <c r="NR32" s="118"/>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6"/>
      <c r="NE33" s="117"/>
      <c r="NF33" s="117"/>
      <c r="NG33" s="117"/>
      <c r="NH33" s="117"/>
      <c r="NI33" s="117"/>
      <c r="NJ33" s="117"/>
      <c r="NK33" s="117"/>
      <c r="NL33" s="117"/>
      <c r="NM33" s="117"/>
      <c r="NN33" s="117"/>
      <c r="NO33" s="117"/>
      <c r="NP33" s="117"/>
      <c r="NQ33" s="117"/>
      <c r="NR33" s="118"/>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6"/>
      <c r="NE34" s="117"/>
      <c r="NF34" s="117"/>
      <c r="NG34" s="117"/>
      <c r="NH34" s="117"/>
      <c r="NI34" s="117"/>
      <c r="NJ34" s="117"/>
      <c r="NK34" s="117"/>
      <c r="NL34" s="117"/>
      <c r="NM34" s="117"/>
      <c r="NN34" s="117"/>
      <c r="NO34" s="117"/>
      <c r="NP34" s="117"/>
      <c r="NQ34" s="117"/>
      <c r="NR34" s="118"/>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7"/>
      <c r="MX35" s="17"/>
      <c r="MY35" s="17"/>
      <c r="MZ35" s="17"/>
      <c r="NA35" s="17"/>
      <c r="NB35" s="18"/>
      <c r="NC35" s="2"/>
      <c r="ND35" s="116"/>
      <c r="NE35" s="117"/>
      <c r="NF35" s="117"/>
      <c r="NG35" s="117"/>
      <c r="NH35" s="117"/>
      <c r="NI35" s="117"/>
      <c r="NJ35" s="117"/>
      <c r="NK35" s="117"/>
      <c r="NL35" s="117"/>
      <c r="NM35" s="117"/>
      <c r="NN35" s="117"/>
      <c r="NO35" s="117"/>
      <c r="NP35" s="117"/>
      <c r="NQ35" s="117"/>
      <c r="NR35" s="118"/>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6"/>
      <c r="NE36" s="117"/>
      <c r="NF36" s="117"/>
      <c r="NG36" s="117"/>
      <c r="NH36" s="117"/>
      <c r="NI36" s="117"/>
      <c r="NJ36" s="117"/>
      <c r="NK36" s="117"/>
      <c r="NL36" s="117"/>
      <c r="NM36" s="117"/>
      <c r="NN36" s="117"/>
      <c r="NO36" s="117"/>
      <c r="NP36" s="117"/>
      <c r="NQ36" s="117"/>
      <c r="NR36" s="118"/>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6"/>
      <c r="NE37" s="117"/>
      <c r="NF37" s="117"/>
      <c r="NG37" s="117"/>
      <c r="NH37" s="117"/>
      <c r="NI37" s="117"/>
      <c r="NJ37" s="117"/>
      <c r="NK37" s="117"/>
      <c r="NL37" s="117"/>
      <c r="NM37" s="117"/>
      <c r="NN37" s="117"/>
      <c r="NO37" s="117"/>
      <c r="NP37" s="117"/>
      <c r="NQ37" s="117"/>
      <c r="NR37" s="118"/>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6"/>
      <c r="NE38" s="117"/>
      <c r="NF38" s="117"/>
      <c r="NG38" s="117"/>
      <c r="NH38" s="117"/>
      <c r="NI38" s="117"/>
      <c r="NJ38" s="117"/>
      <c r="NK38" s="117"/>
      <c r="NL38" s="117"/>
      <c r="NM38" s="117"/>
      <c r="NN38" s="117"/>
      <c r="NO38" s="117"/>
      <c r="NP38" s="117"/>
      <c r="NQ38" s="117"/>
      <c r="NR38" s="118"/>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6"/>
      <c r="NE39" s="117"/>
      <c r="NF39" s="117"/>
      <c r="NG39" s="117"/>
      <c r="NH39" s="117"/>
      <c r="NI39" s="117"/>
      <c r="NJ39" s="117"/>
      <c r="NK39" s="117"/>
      <c r="NL39" s="117"/>
      <c r="NM39" s="117"/>
      <c r="NN39" s="117"/>
      <c r="NO39" s="117"/>
      <c r="NP39" s="117"/>
      <c r="NQ39" s="117"/>
      <c r="NR39" s="118"/>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6"/>
      <c r="NE40" s="117"/>
      <c r="NF40" s="117"/>
      <c r="NG40" s="117"/>
      <c r="NH40" s="117"/>
      <c r="NI40" s="117"/>
      <c r="NJ40" s="117"/>
      <c r="NK40" s="117"/>
      <c r="NL40" s="117"/>
      <c r="NM40" s="117"/>
      <c r="NN40" s="117"/>
      <c r="NO40" s="117"/>
      <c r="NP40" s="117"/>
      <c r="NQ40" s="117"/>
      <c r="NR40" s="118"/>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6"/>
      <c r="NE41" s="117"/>
      <c r="NF41" s="117"/>
      <c r="NG41" s="117"/>
      <c r="NH41" s="117"/>
      <c r="NI41" s="117"/>
      <c r="NJ41" s="117"/>
      <c r="NK41" s="117"/>
      <c r="NL41" s="117"/>
      <c r="NM41" s="117"/>
      <c r="NN41" s="117"/>
      <c r="NO41" s="117"/>
      <c r="NP41" s="117"/>
      <c r="NQ41" s="117"/>
      <c r="NR41" s="118"/>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6"/>
      <c r="NE42" s="117"/>
      <c r="NF42" s="117"/>
      <c r="NG42" s="117"/>
      <c r="NH42" s="117"/>
      <c r="NI42" s="117"/>
      <c r="NJ42" s="117"/>
      <c r="NK42" s="117"/>
      <c r="NL42" s="117"/>
      <c r="NM42" s="117"/>
      <c r="NN42" s="117"/>
      <c r="NO42" s="117"/>
      <c r="NP42" s="117"/>
      <c r="NQ42" s="117"/>
      <c r="NR42" s="118"/>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6"/>
      <c r="NE43" s="117"/>
      <c r="NF43" s="117"/>
      <c r="NG43" s="117"/>
      <c r="NH43" s="117"/>
      <c r="NI43" s="117"/>
      <c r="NJ43" s="117"/>
      <c r="NK43" s="117"/>
      <c r="NL43" s="117"/>
      <c r="NM43" s="117"/>
      <c r="NN43" s="117"/>
      <c r="NO43" s="117"/>
      <c r="NP43" s="117"/>
      <c r="NQ43" s="117"/>
      <c r="NR43" s="118"/>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6"/>
      <c r="NE44" s="117"/>
      <c r="NF44" s="117"/>
      <c r="NG44" s="117"/>
      <c r="NH44" s="117"/>
      <c r="NI44" s="117"/>
      <c r="NJ44" s="117"/>
      <c r="NK44" s="117"/>
      <c r="NL44" s="117"/>
      <c r="NM44" s="117"/>
      <c r="NN44" s="117"/>
      <c r="NO44" s="117"/>
      <c r="NP44" s="117"/>
      <c r="NQ44" s="117"/>
      <c r="NR44" s="118"/>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6"/>
      <c r="NE45" s="117"/>
      <c r="NF45" s="117"/>
      <c r="NG45" s="117"/>
      <c r="NH45" s="117"/>
      <c r="NI45" s="117"/>
      <c r="NJ45" s="117"/>
      <c r="NK45" s="117"/>
      <c r="NL45" s="117"/>
      <c r="NM45" s="117"/>
      <c r="NN45" s="117"/>
      <c r="NO45" s="117"/>
      <c r="NP45" s="117"/>
      <c r="NQ45" s="117"/>
      <c r="NR45" s="118"/>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6"/>
      <c r="NE46" s="117"/>
      <c r="NF46" s="117"/>
      <c r="NG46" s="117"/>
      <c r="NH46" s="117"/>
      <c r="NI46" s="117"/>
      <c r="NJ46" s="117"/>
      <c r="NK46" s="117"/>
      <c r="NL46" s="117"/>
      <c r="NM46" s="117"/>
      <c r="NN46" s="117"/>
      <c r="NO46" s="117"/>
      <c r="NP46" s="117"/>
      <c r="NQ46" s="117"/>
      <c r="NR46" s="118"/>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6"/>
      <c r="NE47" s="117"/>
      <c r="NF47" s="117"/>
      <c r="NG47" s="117"/>
      <c r="NH47" s="117"/>
      <c r="NI47" s="117"/>
      <c r="NJ47" s="117"/>
      <c r="NK47" s="117"/>
      <c r="NL47" s="117"/>
      <c r="NM47" s="117"/>
      <c r="NN47" s="117"/>
      <c r="NO47" s="117"/>
      <c r="NP47" s="117"/>
      <c r="NQ47" s="117"/>
      <c r="NR47" s="118"/>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535</v>
      </c>
      <c r="V52" s="110"/>
      <c r="W52" s="110"/>
      <c r="X52" s="110"/>
      <c r="Y52" s="110"/>
      <c r="Z52" s="110"/>
      <c r="AA52" s="110"/>
      <c r="AB52" s="110"/>
      <c r="AC52" s="110"/>
      <c r="AD52" s="110"/>
      <c r="AE52" s="110"/>
      <c r="AF52" s="110"/>
      <c r="AG52" s="110"/>
      <c r="AH52" s="110"/>
      <c r="AI52" s="110"/>
      <c r="AJ52" s="110"/>
      <c r="AK52" s="110"/>
      <c r="AL52" s="110"/>
      <c r="AM52" s="110"/>
      <c r="AN52" s="110">
        <f>データ!AV7</f>
        <v>575</v>
      </c>
      <c r="AO52" s="110"/>
      <c r="AP52" s="110"/>
      <c r="AQ52" s="110"/>
      <c r="AR52" s="110"/>
      <c r="AS52" s="110"/>
      <c r="AT52" s="110"/>
      <c r="AU52" s="110"/>
      <c r="AV52" s="110"/>
      <c r="AW52" s="110"/>
      <c r="AX52" s="110"/>
      <c r="AY52" s="110"/>
      <c r="AZ52" s="110"/>
      <c r="BA52" s="110"/>
      <c r="BB52" s="110"/>
      <c r="BC52" s="110"/>
      <c r="BD52" s="110"/>
      <c r="BE52" s="110"/>
      <c r="BF52" s="110"/>
      <c r="BG52" s="110">
        <f>データ!AW7</f>
        <v>384</v>
      </c>
      <c r="BH52" s="110"/>
      <c r="BI52" s="110"/>
      <c r="BJ52" s="110"/>
      <c r="BK52" s="110"/>
      <c r="BL52" s="110"/>
      <c r="BM52" s="110"/>
      <c r="BN52" s="110"/>
      <c r="BO52" s="110"/>
      <c r="BP52" s="110"/>
      <c r="BQ52" s="110"/>
      <c r="BR52" s="110"/>
      <c r="BS52" s="110"/>
      <c r="BT52" s="110"/>
      <c r="BU52" s="110"/>
      <c r="BV52" s="110"/>
      <c r="BW52" s="110"/>
      <c r="BX52" s="110"/>
      <c r="BY52" s="110"/>
      <c r="BZ52" s="110">
        <f>データ!AX7</f>
        <v>714</v>
      </c>
      <c r="CA52" s="110"/>
      <c r="CB52" s="110"/>
      <c r="CC52" s="110"/>
      <c r="CD52" s="110"/>
      <c r="CE52" s="110"/>
      <c r="CF52" s="110"/>
      <c r="CG52" s="110"/>
      <c r="CH52" s="110"/>
      <c r="CI52" s="110"/>
      <c r="CJ52" s="110"/>
      <c r="CK52" s="110"/>
      <c r="CL52" s="110"/>
      <c r="CM52" s="110"/>
      <c r="CN52" s="110"/>
      <c r="CO52" s="110"/>
      <c r="CP52" s="110"/>
      <c r="CQ52" s="110"/>
      <c r="CR52" s="110"/>
      <c r="CS52" s="110">
        <f>データ!AY7</f>
        <v>757</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68</v>
      </c>
      <c r="EM52" s="111"/>
      <c r="EN52" s="111"/>
      <c r="EO52" s="111"/>
      <c r="EP52" s="111"/>
      <c r="EQ52" s="111"/>
      <c r="ER52" s="111"/>
      <c r="ES52" s="111"/>
      <c r="ET52" s="111"/>
      <c r="EU52" s="111"/>
      <c r="EV52" s="111"/>
      <c r="EW52" s="111"/>
      <c r="EX52" s="111"/>
      <c r="EY52" s="111"/>
      <c r="EZ52" s="111"/>
      <c r="FA52" s="111"/>
      <c r="FB52" s="111"/>
      <c r="FC52" s="111"/>
      <c r="FD52" s="111"/>
      <c r="FE52" s="111">
        <f>データ!BG7</f>
        <v>64.7</v>
      </c>
      <c r="FF52" s="111"/>
      <c r="FG52" s="111"/>
      <c r="FH52" s="111"/>
      <c r="FI52" s="111"/>
      <c r="FJ52" s="111"/>
      <c r="FK52" s="111"/>
      <c r="FL52" s="111"/>
      <c r="FM52" s="111"/>
      <c r="FN52" s="111"/>
      <c r="FO52" s="111"/>
      <c r="FP52" s="111"/>
      <c r="FQ52" s="111"/>
      <c r="FR52" s="111"/>
      <c r="FS52" s="111"/>
      <c r="FT52" s="111"/>
      <c r="FU52" s="111"/>
      <c r="FV52" s="111"/>
      <c r="FW52" s="111"/>
      <c r="FX52" s="111">
        <f>データ!BH7</f>
        <v>76.2</v>
      </c>
      <c r="FY52" s="111"/>
      <c r="FZ52" s="111"/>
      <c r="GA52" s="111"/>
      <c r="GB52" s="111"/>
      <c r="GC52" s="111"/>
      <c r="GD52" s="111"/>
      <c r="GE52" s="111"/>
      <c r="GF52" s="111"/>
      <c r="GG52" s="111"/>
      <c r="GH52" s="111"/>
      <c r="GI52" s="111"/>
      <c r="GJ52" s="111"/>
      <c r="GK52" s="111"/>
      <c r="GL52" s="111"/>
      <c r="GM52" s="111"/>
      <c r="GN52" s="111"/>
      <c r="GO52" s="111"/>
      <c r="GP52" s="111"/>
      <c r="GQ52" s="111">
        <f>データ!BI7</f>
        <v>58.3</v>
      </c>
      <c r="GR52" s="111"/>
      <c r="GS52" s="111"/>
      <c r="GT52" s="111"/>
      <c r="GU52" s="111"/>
      <c r="GV52" s="111"/>
      <c r="GW52" s="111"/>
      <c r="GX52" s="111"/>
      <c r="GY52" s="111"/>
      <c r="GZ52" s="111"/>
      <c r="HA52" s="111"/>
      <c r="HB52" s="111"/>
      <c r="HC52" s="111"/>
      <c r="HD52" s="111"/>
      <c r="HE52" s="111"/>
      <c r="HF52" s="111"/>
      <c r="HG52" s="111"/>
      <c r="HH52" s="111"/>
      <c r="HI52" s="111"/>
      <c r="HJ52" s="111">
        <f>データ!BJ7</f>
        <v>56.2</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112845</v>
      </c>
      <c r="JD52" s="110"/>
      <c r="JE52" s="110"/>
      <c r="JF52" s="110"/>
      <c r="JG52" s="110"/>
      <c r="JH52" s="110"/>
      <c r="JI52" s="110"/>
      <c r="JJ52" s="110"/>
      <c r="JK52" s="110"/>
      <c r="JL52" s="110"/>
      <c r="JM52" s="110"/>
      <c r="JN52" s="110"/>
      <c r="JO52" s="110"/>
      <c r="JP52" s="110"/>
      <c r="JQ52" s="110"/>
      <c r="JR52" s="110"/>
      <c r="JS52" s="110"/>
      <c r="JT52" s="110"/>
      <c r="JU52" s="110"/>
      <c r="JV52" s="110">
        <f>データ!BR7</f>
        <v>103826</v>
      </c>
      <c r="JW52" s="110"/>
      <c r="JX52" s="110"/>
      <c r="JY52" s="110"/>
      <c r="JZ52" s="110"/>
      <c r="KA52" s="110"/>
      <c r="KB52" s="110"/>
      <c r="KC52" s="110"/>
      <c r="KD52" s="110"/>
      <c r="KE52" s="110"/>
      <c r="KF52" s="110"/>
      <c r="KG52" s="110"/>
      <c r="KH52" s="110"/>
      <c r="KI52" s="110"/>
      <c r="KJ52" s="110"/>
      <c r="KK52" s="110"/>
      <c r="KL52" s="110"/>
      <c r="KM52" s="110"/>
      <c r="KN52" s="110"/>
      <c r="KO52" s="110">
        <f>データ!BS7</f>
        <v>157621</v>
      </c>
      <c r="KP52" s="110"/>
      <c r="KQ52" s="110"/>
      <c r="KR52" s="110"/>
      <c r="KS52" s="110"/>
      <c r="KT52" s="110"/>
      <c r="KU52" s="110"/>
      <c r="KV52" s="110"/>
      <c r="KW52" s="110"/>
      <c r="KX52" s="110"/>
      <c r="KY52" s="110"/>
      <c r="KZ52" s="110"/>
      <c r="LA52" s="110"/>
      <c r="LB52" s="110"/>
      <c r="LC52" s="110"/>
      <c r="LD52" s="110"/>
      <c r="LE52" s="110"/>
      <c r="LF52" s="110"/>
      <c r="LG52" s="110"/>
      <c r="LH52" s="110">
        <f>データ!BT7</f>
        <v>83817</v>
      </c>
      <c r="LI52" s="110"/>
      <c r="LJ52" s="110"/>
      <c r="LK52" s="110"/>
      <c r="LL52" s="110"/>
      <c r="LM52" s="110"/>
      <c r="LN52" s="110"/>
      <c r="LO52" s="110"/>
      <c r="LP52" s="110"/>
      <c r="LQ52" s="110"/>
      <c r="LR52" s="110"/>
      <c r="LS52" s="110"/>
      <c r="LT52" s="110"/>
      <c r="LU52" s="110"/>
      <c r="LV52" s="110"/>
      <c r="LW52" s="110"/>
      <c r="LX52" s="110"/>
      <c r="LY52" s="110"/>
      <c r="LZ52" s="110"/>
      <c r="MA52" s="110">
        <f>データ!BU7</f>
        <v>68194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136</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396</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93500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1306</v>
      </c>
      <c r="KB77" s="82"/>
      <c r="KC77" s="82"/>
      <c r="KD77" s="82"/>
      <c r="KE77" s="82"/>
      <c r="KF77" s="82"/>
      <c r="KG77" s="82"/>
      <c r="KH77" s="82"/>
      <c r="KI77" s="82"/>
      <c r="KJ77" s="82"/>
      <c r="KK77" s="82"/>
      <c r="KL77" s="82"/>
      <c r="KM77" s="82"/>
      <c r="KN77" s="82"/>
      <c r="KO77" s="83"/>
      <c r="KP77" s="81">
        <f>データ!DA7</f>
        <v>1173.2</v>
      </c>
      <c r="KQ77" s="82"/>
      <c r="KR77" s="82"/>
      <c r="KS77" s="82"/>
      <c r="KT77" s="82"/>
      <c r="KU77" s="82"/>
      <c r="KV77" s="82"/>
      <c r="KW77" s="82"/>
      <c r="KX77" s="82"/>
      <c r="KY77" s="82"/>
      <c r="KZ77" s="82"/>
      <c r="LA77" s="82"/>
      <c r="LB77" s="82"/>
      <c r="LC77" s="82"/>
      <c r="LD77" s="83"/>
      <c r="LE77" s="81">
        <f>データ!DB7</f>
        <v>792.8</v>
      </c>
      <c r="LF77" s="82"/>
      <c r="LG77" s="82"/>
      <c r="LH77" s="82"/>
      <c r="LI77" s="82"/>
      <c r="LJ77" s="82"/>
      <c r="LK77" s="82"/>
      <c r="LL77" s="82"/>
      <c r="LM77" s="82"/>
      <c r="LN77" s="82"/>
      <c r="LO77" s="82"/>
      <c r="LP77" s="82"/>
      <c r="LQ77" s="82"/>
      <c r="LR77" s="82"/>
      <c r="LS77" s="83"/>
      <c r="LT77" s="81">
        <f>データ!DC7</f>
        <v>910.1</v>
      </c>
      <c r="LU77" s="82"/>
      <c r="LV77" s="82"/>
      <c r="LW77" s="82"/>
      <c r="LX77" s="82"/>
      <c r="LY77" s="82"/>
      <c r="LZ77" s="82"/>
      <c r="MA77" s="82"/>
      <c r="MB77" s="82"/>
      <c r="MC77" s="82"/>
      <c r="MD77" s="82"/>
      <c r="ME77" s="82"/>
      <c r="MF77" s="82"/>
      <c r="MG77" s="82"/>
      <c r="MH77" s="83"/>
      <c r="MI77" s="81">
        <f>データ!DD7</f>
        <v>819.6</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3cHbgYd+IV5yYwDIJTIFsGUyTE/Ymovkpq4bl3vFQ9d7qZUChdWIiqSnTtpdgiuO/5PU7+Lvu15oqWJXQudRYQ==" saltValue="aElkl5cUzL0Pa359IeXfk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162027</v>
      </c>
      <c r="D6" s="61">
        <f t="shared" si="1"/>
        <v>47</v>
      </c>
      <c r="E6" s="61">
        <f t="shared" si="1"/>
        <v>14</v>
      </c>
      <c r="F6" s="61">
        <f t="shared" si="1"/>
        <v>0</v>
      </c>
      <c r="G6" s="61">
        <f t="shared" si="1"/>
        <v>4</v>
      </c>
      <c r="H6" s="61" t="str">
        <f>SUBSTITUTE(H8,"　","")</f>
        <v>富山県高岡市</v>
      </c>
      <c r="I6" s="61" t="str">
        <f t="shared" si="1"/>
        <v>高岡市営高岡中央駐車場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15</v>
      </c>
      <c r="S6" s="63" t="str">
        <f t="shared" si="1"/>
        <v>駅</v>
      </c>
      <c r="T6" s="63" t="str">
        <f t="shared" si="1"/>
        <v>有</v>
      </c>
      <c r="U6" s="64">
        <f t="shared" si="1"/>
        <v>20520</v>
      </c>
      <c r="V6" s="64">
        <f t="shared" si="1"/>
        <v>751</v>
      </c>
      <c r="W6" s="64">
        <f t="shared" si="1"/>
        <v>320</v>
      </c>
      <c r="X6" s="63" t="str">
        <f t="shared" si="1"/>
        <v>代行制</v>
      </c>
      <c r="Y6" s="65">
        <f>IF(Y8="-",NA(),Y8)</f>
        <v>52.6</v>
      </c>
      <c r="Z6" s="65">
        <f t="shared" ref="Z6:AH6" si="2">IF(Z8="-",NA(),Z8)</f>
        <v>48.9</v>
      </c>
      <c r="AA6" s="65">
        <f t="shared" si="2"/>
        <v>59.9</v>
      </c>
      <c r="AB6" s="65">
        <f t="shared" si="2"/>
        <v>40.799999999999997</v>
      </c>
      <c r="AC6" s="65">
        <f t="shared" si="2"/>
        <v>34.4</v>
      </c>
      <c r="AD6" s="65">
        <f t="shared" si="2"/>
        <v>124.7</v>
      </c>
      <c r="AE6" s="65">
        <f t="shared" si="2"/>
        <v>135.6</v>
      </c>
      <c r="AF6" s="65">
        <f t="shared" si="2"/>
        <v>176.5</v>
      </c>
      <c r="AG6" s="65">
        <f t="shared" si="2"/>
        <v>231.4</v>
      </c>
      <c r="AH6" s="65">
        <f t="shared" si="2"/>
        <v>151.19999999999999</v>
      </c>
      <c r="AI6" s="62" t="str">
        <f>IF(AI8="-","",IF(AI8="-","【-】","【"&amp;SUBSTITUTE(TEXT(AI8,"#,##0.0"),"-","△")&amp;"】"))</f>
        <v>【275.4】</v>
      </c>
      <c r="AJ6" s="65">
        <f>IF(AJ8="-",NA(),AJ8)</f>
        <v>52.1</v>
      </c>
      <c r="AK6" s="65">
        <f t="shared" ref="AK6:AS6" si="3">IF(AK8="-",NA(),AK8)</f>
        <v>52.8</v>
      </c>
      <c r="AL6" s="65">
        <f t="shared" si="3"/>
        <v>40.4</v>
      </c>
      <c r="AM6" s="65">
        <f t="shared" si="3"/>
        <v>59.8</v>
      </c>
      <c r="AN6" s="65">
        <f t="shared" si="3"/>
        <v>65.2</v>
      </c>
      <c r="AO6" s="65">
        <f t="shared" si="3"/>
        <v>21.4</v>
      </c>
      <c r="AP6" s="65">
        <f t="shared" si="3"/>
        <v>24.8</v>
      </c>
      <c r="AQ6" s="65">
        <f t="shared" si="3"/>
        <v>20.3</v>
      </c>
      <c r="AR6" s="65">
        <f t="shared" si="3"/>
        <v>20.2</v>
      </c>
      <c r="AS6" s="65">
        <f t="shared" si="3"/>
        <v>19.8</v>
      </c>
      <c r="AT6" s="62" t="str">
        <f>IF(AT8="-","",IF(AT8="-","【-】","【"&amp;SUBSTITUTE(TEXT(AT8,"#,##0.0"),"-","△")&amp;"】"))</f>
        <v>【13.3】</v>
      </c>
      <c r="AU6" s="66">
        <f>IF(AU8="-",NA(),AU8)</f>
        <v>535</v>
      </c>
      <c r="AV6" s="66">
        <f t="shared" ref="AV6:BD6" si="4">IF(AV8="-",NA(),AV8)</f>
        <v>575</v>
      </c>
      <c r="AW6" s="66">
        <f t="shared" si="4"/>
        <v>384</v>
      </c>
      <c r="AX6" s="66">
        <f t="shared" si="4"/>
        <v>714</v>
      </c>
      <c r="AY6" s="66">
        <f t="shared" si="4"/>
        <v>757</v>
      </c>
      <c r="AZ6" s="66">
        <f t="shared" si="4"/>
        <v>479</v>
      </c>
      <c r="BA6" s="66">
        <f t="shared" si="4"/>
        <v>364</v>
      </c>
      <c r="BB6" s="66">
        <f t="shared" si="4"/>
        <v>270</v>
      </c>
      <c r="BC6" s="66">
        <f t="shared" si="4"/>
        <v>245</v>
      </c>
      <c r="BD6" s="66">
        <f t="shared" si="4"/>
        <v>196</v>
      </c>
      <c r="BE6" s="64" t="str">
        <f>IF(BE8="-","",IF(BE8="-","【-】","【"&amp;SUBSTITUTE(TEXT(BE8,"#,##0"),"-","△")&amp;"】"))</f>
        <v>【140】</v>
      </c>
      <c r="BF6" s="65">
        <f>IF(BF8="-",NA(),BF8)</f>
        <v>68</v>
      </c>
      <c r="BG6" s="65">
        <f t="shared" ref="BG6:BO6" si="5">IF(BG8="-",NA(),BG8)</f>
        <v>64.7</v>
      </c>
      <c r="BH6" s="65">
        <f t="shared" si="5"/>
        <v>76.2</v>
      </c>
      <c r="BI6" s="65">
        <f t="shared" si="5"/>
        <v>58.3</v>
      </c>
      <c r="BJ6" s="65">
        <f t="shared" si="5"/>
        <v>56.2</v>
      </c>
      <c r="BK6" s="65">
        <f t="shared" si="5"/>
        <v>31.4</v>
      </c>
      <c r="BL6" s="65">
        <f t="shared" si="5"/>
        <v>34</v>
      </c>
      <c r="BM6" s="65">
        <f t="shared" si="5"/>
        <v>31.1</v>
      </c>
      <c r="BN6" s="65">
        <f t="shared" si="5"/>
        <v>31.8</v>
      </c>
      <c r="BO6" s="65">
        <f t="shared" si="5"/>
        <v>22.6</v>
      </c>
      <c r="BP6" s="62" t="str">
        <f>IF(BP8="-","",IF(BP8="-","【-】","【"&amp;SUBSTITUTE(TEXT(BP8,"#,##0.0"),"-","△")&amp;"】"))</f>
        <v>【45.2】</v>
      </c>
      <c r="BQ6" s="66">
        <f>IF(BQ8="-",NA(),BQ8)</f>
        <v>112845</v>
      </c>
      <c r="BR6" s="66">
        <f t="shared" ref="BR6:BZ6" si="6">IF(BR8="-",NA(),BR8)</f>
        <v>103826</v>
      </c>
      <c r="BS6" s="66">
        <f t="shared" si="6"/>
        <v>157621</v>
      </c>
      <c r="BT6" s="66">
        <f t="shared" si="6"/>
        <v>83817</v>
      </c>
      <c r="BU6" s="66">
        <f t="shared" si="6"/>
        <v>68194</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396</v>
      </c>
      <c r="CN6" s="64">
        <f t="shared" si="7"/>
        <v>93500</v>
      </c>
      <c r="CO6" s="65"/>
      <c r="CP6" s="65"/>
      <c r="CQ6" s="65"/>
      <c r="CR6" s="65"/>
      <c r="CS6" s="65"/>
      <c r="CT6" s="65"/>
      <c r="CU6" s="65"/>
      <c r="CV6" s="65"/>
      <c r="CW6" s="65"/>
      <c r="CX6" s="65"/>
      <c r="CY6" s="62" t="s">
        <v>111</v>
      </c>
      <c r="CZ6" s="65">
        <f>IF(CZ8="-",NA(),CZ8)</f>
        <v>1306</v>
      </c>
      <c r="DA6" s="65">
        <f t="shared" ref="DA6:DI6" si="8">IF(DA8="-",NA(),DA8)</f>
        <v>1173.2</v>
      </c>
      <c r="DB6" s="65">
        <f t="shared" si="8"/>
        <v>792.8</v>
      </c>
      <c r="DC6" s="65">
        <f t="shared" si="8"/>
        <v>910.1</v>
      </c>
      <c r="DD6" s="65">
        <f t="shared" si="8"/>
        <v>819.6</v>
      </c>
      <c r="DE6" s="65">
        <f t="shared" si="8"/>
        <v>425</v>
      </c>
      <c r="DF6" s="65">
        <f t="shared" si="8"/>
        <v>329.2</v>
      </c>
      <c r="DG6" s="65">
        <f t="shared" si="8"/>
        <v>249.7</v>
      </c>
      <c r="DH6" s="65">
        <f t="shared" si="8"/>
        <v>279.60000000000002</v>
      </c>
      <c r="DI6" s="65">
        <f t="shared" si="8"/>
        <v>236.7</v>
      </c>
      <c r="DJ6" s="62" t="str">
        <f>IF(DJ8="-","",IF(DJ8="-","【-】","【"&amp;SUBSTITUTE(TEXT(DJ8,"#,##0.0"),"-","△")&amp;"】"))</f>
        <v>【122.6】</v>
      </c>
      <c r="DK6" s="65">
        <f>IF(DK8="-",NA(),DK8)</f>
        <v>130.80000000000001</v>
      </c>
      <c r="DL6" s="65">
        <f t="shared" ref="DL6:DT6" si="9">IF(DL8="-",NA(),DL8)</f>
        <v>129</v>
      </c>
      <c r="DM6" s="65">
        <f t="shared" si="9"/>
        <v>152.6</v>
      </c>
      <c r="DN6" s="65">
        <f t="shared" si="9"/>
        <v>129</v>
      </c>
      <c r="DO6" s="65">
        <f t="shared" si="9"/>
        <v>134</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162027</v>
      </c>
      <c r="D7" s="61">
        <f t="shared" si="10"/>
        <v>47</v>
      </c>
      <c r="E7" s="61">
        <f t="shared" si="10"/>
        <v>14</v>
      </c>
      <c r="F7" s="61">
        <f t="shared" si="10"/>
        <v>0</v>
      </c>
      <c r="G7" s="61">
        <f t="shared" si="10"/>
        <v>4</v>
      </c>
      <c r="H7" s="61" t="str">
        <f t="shared" si="10"/>
        <v>富山県　高岡市</v>
      </c>
      <c r="I7" s="61" t="str">
        <f t="shared" si="10"/>
        <v>高岡市営高岡中央駐車場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15</v>
      </c>
      <c r="S7" s="63" t="str">
        <f t="shared" si="10"/>
        <v>駅</v>
      </c>
      <c r="T7" s="63" t="str">
        <f t="shared" si="10"/>
        <v>有</v>
      </c>
      <c r="U7" s="64">
        <f t="shared" si="10"/>
        <v>20520</v>
      </c>
      <c r="V7" s="64">
        <f t="shared" si="10"/>
        <v>751</v>
      </c>
      <c r="W7" s="64">
        <f t="shared" si="10"/>
        <v>320</v>
      </c>
      <c r="X7" s="63" t="str">
        <f t="shared" si="10"/>
        <v>代行制</v>
      </c>
      <c r="Y7" s="65">
        <f>Y8</f>
        <v>52.6</v>
      </c>
      <c r="Z7" s="65">
        <f t="shared" ref="Z7:AH7" si="11">Z8</f>
        <v>48.9</v>
      </c>
      <c r="AA7" s="65">
        <f t="shared" si="11"/>
        <v>59.9</v>
      </c>
      <c r="AB7" s="65">
        <f t="shared" si="11"/>
        <v>40.799999999999997</v>
      </c>
      <c r="AC7" s="65">
        <f t="shared" si="11"/>
        <v>34.4</v>
      </c>
      <c r="AD7" s="65">
        <f t="shared" si="11"/>
        <v>124.7</v>
      </c>
      <c r="AE7" s="65">
        <f t="shared" si="11"/>
        <v>135.6</v>
      </c>
      <c r="AF7" s="65">
        <f t="shared" si="11"/>
        <v>176.5</v>
      </c>
      <c r="AG7" s="65">
        <f t="shared" si="11"/>
        <v>231.4</v>
      </c>
      <c r="AH7" s="65">
        <f t="shared" si="11"/>
        <v>151.19999999999999</v>
      </c>
      <c r="AI7" s="62"/>
      <c r="AJ7" s="65">
        <f>AJ8</f>
        <v>52.1</v>
      </c>
      <c r="AK7" s="65">
        <f t="shared" ref="AK7:AS7" si="12">AK8</f>
        <v>52.8</v>
      </c>
      <c r="AL7" s="65">
        <f t="shared" si="12"/>
        <v>40.4</v>
      </c>
      <c r="AM7" s="65">
        <f t="shared" si="12"/>
        <v>59.8</v>
      </c>
      <c r="AN7" s="65">
        <f t="shared" si="12"/>
        <v>65.2</v>
      </c>
      <c r="AO7" s="65">
        <f t="shared" si="12"/>
        <v>21.4</v>
      </c>
      <c r="AP7" s="65">
        <f t="shared" si="12"/>
        <v>24.8</v>
      </c>
      <c r="AQ7" s="65">
        <f t="shared" si="12"/>
        <v>20.3</v>
      </c>
      <c r="AR7" s="65">
        <f t="shared" si="12"/>
        <v>20.2</v>
      </c>
      <c r="AS7" s="65">
        <f t="shared" si="12"/>
        <v>19.8</v>
      </c>
      <c r="AT7" s="62"/>
      <c r="AU7" s="66">
        <f>AU8</f>
        <v>535</v>
      </c>
      <c r="AV7" s="66">
        <f t="shared" ref="AV7:BD7" si="13">AV8</f>
        <v>575</v>
      </c>
      <c r="AW7" s="66">
        <f t="shared" si="13"/>
        <v>384</v>
      </c>
      <c r="AX7" s="66">
        <f t="shared" si="13"/>
        <v>714</v>
      </c>
      <c r="AY7" s="66">
        <f t="shared" si="13"/>
        <v>757</v>
      </c>
      <c r="AZ7" s="66">
        <f t="shared" si="13"/>
        <v>479</v>
      </c>
      <c r="BA7" s="66">
        <f t="shared" si="13"/>
        <v>364</v>
      </c>
      <c r="BB7" s="66">
        <f t="shared" si="13"/>
        <v>270</v>
      </c>
      <c r="BC7" s="66">
        <f t="shared" si="13"/>
        <v>245</v>
      </c>
      <c r="BD7" s="66">
        <f t="shared" si="13"/>
        <v>196</v>
      </c>
      <c r="BE7" s="64"/>
      <c r="BF7" s="65">
        <f>BF8</f>
        <v>68</v>
      </c>
      <c r="BG7" s="65">
        <f t="shared" ref="BG7:BO7" si="14">BG8</f>
        <v>64.7</v>
      </c>
      <c r="BH7" s="65">
        <f t="shared" si="14"/>
        <v>76.2</v>
      </c>
      <c r="BI7" s="65">
        <f t="shared" si="14"/>
        <v>58.3</v>
      </c>
      <c r="BJ7" s="65">
        <f t="shared" si="14"/>
        <v>56.2</v>
      </c>
      <c r="BK7" s="65">
        <f t="shared" si="14"/>
        <v>31.4</v>
      </c>
      <c r="BL7" s="65">
        <f t="shared" si="14"/>
        <v>34</v>
      </c>
      <c r="BM7" s="65">
        <f t="shared" si="14"/>
        <v>31.1</v>
      </c>
      <c r="BN7" s="65">
        <f t="shared" si="14"/>
        <v>31.8</v>
      </c>
      <c r="BO7" s="65">
        <f t="shared" si="14"/>
        <v>22.6</v>
      </c>
      <c r="BP7" s="62"/>
      <c r="BQ7" s="66">
        <f>BQ8</f>
        <v>112845</v>
      </c>
      <c r="BR7" s="66">
        <f t="shared" ref="BR7:BZ7" si="15">BR8</f>
        <v>103826</v>
      </c>
      <c r="BS7" s="66">
        <f t="shared" si="15"/>
        <v>157621</v>
      </c>
      <c r="BT7" s="66">
        <f t="shared" si="15"/>
        <v>83817</v>
      </c>
      <c r="BU7" s="66">
        <f t="shared" si="15"/>
        <v>68194</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114</v>
      </c>
      <c r="CL7" s="62"/>
      <c r="CM7" s="64">
        <f>CM8</f>
        <v>396</v>
      </c>
      <c r="CN7" s="64">
        <f>CN8</f>
        <v>93500</v>
      </c>
      <c r="CO7" s="65" t="s">
        <v>113</v>
      </c>
      <c r="CP7" s="65" t="s">
        <v>113</v>
      </c>
      <c r="CQ7" s="65" t="s">
        <v>113</v>
      </c>
      <c r="CR7" s="65" t="s">
        <v>113</v>
      </c>
      <c r="CS7" s="65" t="s">
        <v>113</v>
      </c>
      <c r="CT7" s="65" t="s">
        <v>113</v>
      </c>
      <c r="CU7" s="65" t="s">
        <v>113</v>
      </c>
      <c r="CV7" s="65" t="s">
        <v>113</v>
      </c>
      <c r="CW7" s="65" t="s">
        <v>113</v>
      </c>
      <c r="CX7" s="65" t="s">
        <v>111</v>
      </c>
      <c r="CY7" s="62"/>
      <c r="CZ7" s="65">
        <f>CZ8</f>
        <v>1306</v>
      </c>
      <c r="DA7" s="65">
        <f t="shared" ref="DA7:DI7" si="16">DA8</f>
        <v>1173.2</v>
      </c>
      <c r="DB7" s="65">
        <f t="shared" si="16"/>
        <v>792.8</v>
      </c>
      <c r="DC7" s="65">
        <f t="shared" si="16"/>
        <v>910.1</v>
      </c>
      <c r="DD7" s="65">
        <f t="shared" si="16"/>
        <v>819.6</v>
      </c>
      <c r="DE7" s="65">
        <f t="shared" si="16"/>
        <v>425</v>
      </c>
      <c r="DF7" s="65">
        <f t="shared" si="16"/>
        <v>329.2</v>
      </c>
      <c r="DG7" s="65">
        <f t="shared" si="16"/>
        <v>249.7</v>
      </c>
      <c r="DH7" s="65">
        <f t="shared" si="16"/>
        <v>279.60000000000002</v>
      </c>
      <c r="DI7" s="65">
        <f t="shared" si="16"/>
        <v>236.7</v>
      </c>
      <c r="DJ7" s="62"/>
      <c r="DK7" s="65">
        <f>DK8</f>
        <v>130.80000000000001</v>
      </c>
      <c r="DL7" s="65">
        <f t="shared" ref="DL7:DT7" si="17">DL8</f>
        <v>129</v>
      </c>
      <c r="DM7" s="65">
        <f t="shared" si="17"/>
        <v>152.6</v>
      </c>
      <c r="DN7" s="65">
        <f t="shared" si="17"/>
        <v>129</v>
      </c>
      <c r="DO7" s="65">
        <f t="shared" si="17"/>
        <v>134</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162027</v>
      </c>
      <c r="D8" s="68">
        <v>47</v>
      </c>
      <c r="E8" s="68">
        <v>14</v>
      </c>
      <c r="F8" s="68">
        <v>0</v>
      </c>
      <c r="G8" s="68">
        <v>4</v>
      </c>
      <c r="H8" s="68" t="s">
        <v>115</v>
      </c>
      <c r="I8" s="68" t="s">
        <v>116</v>
      </c>
      <c r="J8" s="68" t="s">
        <v>117</v>
      </c>
      <c r="K8" s="68" t="s">
        <v>118</v>
      </c>
      <c r="L8" s="68" t="s">
        <v>119</v>
      </c>
      <c r="M8" s="68" t="s">
        <v>120</v>
      </c>
      <c r="N8" s="68"/>
      <c r="O8" s="69" t="s">
        <v>121</v>
      </c>
      <c r="P8" s="70" t="s">
        <v>122</v>
      </c>
      <c r="Q8" s="70" t="s">
        <v>123</v>
      </c>
      <c r="R8" s="71">
        <v>15</v>
      </c>
      <c r="S8" s="70" t="s">
        <v>124</v>
      </c>
      <c r="T8" s="70" t="s">
        <v>125</v>
      </c>
      <c r="U8" s="71">
        <v>20520</v>
      </c>
      <c r="V8" s="71">
        <v>751</v>
      </c>
      <c r="W8" s="71">
        <v>320</v>
      </c>
      <c r="X8" s="70" t="s">
        <v>126</v>
      </c>
      <c r="Y8" s="72">
        <v>52.6</v>
      </c>
      <c r="Z8" s="72">
        <v>48.9</v>
      </c>
      <c r="AA8" s="72">
        <v>59.9</v>
      </c>
      <c r="AB8" s="72">
        <v>40.799999999999997</v>
      </c>
      <c r="AC8" s="72">
        <v>34.4</v>
      </c>
      <c r="AD8" s="72">
        <v>124.7</v>
      </c>
      <c r="AE8" s="72">
        <v>135.6</v>
      </c>
      <c r="AF8" s="72">
        <v>176.5</v>
      </c>
      <c r="AG8" s="72">
        <v>231.4</v>
      </c>
      <c r="AH8" s="72">
        <v>151.19999999999999</v>
      </c>
      <c r="AI8" s="69">
        <v>275.39999999999998</v>
      </c>
      <c r="AJ8" s="72">
        <v>52.1</v>
      </c>
      <c r="AK8" s="72">
        <v>52.8</v>
      </c>
      <c r="AL8" s="72">
        <v>40.4</v>
      </c>
      <c r="AM8" s="72">
        <v>59.8</v>
      </c>
      <c r="AN8" s="72">
        <v>65.2</v>
      </c>
      <c r="AO8" s="72">
        <v>21.4</v>
      </c>
      <c r="AP8" s="72">
        <v>24.8</v>
      </c>
      <c r="AQ8" s="72">
        <v>20.3</v>
      </c>
      <c r="AR8" s="72">
        <v>20.2</v>
      </c>
      <c r="AS8" s="72">
        <v>19.8</v>
      </c>
      <c r="AT8" s="69">
        <v>13.3</v>
      </c>
      <c r="AU8" s="73">
        <v>535</v>
      </c>
      <c r="AV8" s="73">
        <v>575</v>
      </c>
      <c r="AW8" s="73">
        <v>384</v>
      </c>
      <c r="AX8" s="73">
        <v>714</v>
      </c>
      <c r="AY8" s="73">
        <v>757</v>
      </c>
      <c r="AZ8" s="73">
        <v>479</v>
      </c>
      <c r="BA8" s="73">
        <v>364</v>
      </c>
      <c r="BB8" s="73">
        <v>270</v>
      </c>
      <c r="BC8" s="73">
        <v>245</v>
      </c>
      <c r="BD8" s="73">
        <v>196</v>
      </c>
      <c r="BE8" s="73">
        <v>140</v>
      </c>
      <c r="BF8" s="72">
        <v>68</v>
      </c>
      <c r="BG8" s="72">
        <v>64.7</v>
      </c>
      <c r="BH8" s="72">
        <v>76.2</v>
      </c>
      <c r="BI8" s="72">
        <v>58.3</v>
      </c>
      <c r="BJ8" s="72">
        <v>56.2</v>
      </c>
      <c r="BK8" s="72">
        <v>31.4</v>
      </c>
      <c r="BL8" s="72">
        <v>34</v>
      </c>
      <c r="BM8" s="72">
        <v>31.1</v>
      </c>
      <c r="BN8" s="72">
        <v>31.8</v>
      </c>
      <c r="BO8" s="72">
        <v>22.6</v>
      </c>
      <c r="BP8" s="69">
        <v>45.2</v>
      </c>
      <c r="BQ8" s="73">
        <v>112845</v>
      </c>
      <c r="BR8" s="73">
        <v>103826</v>
      </c>
      <c r="BS8" s="73">
        <v>157621</v>
      </c>
      <c r="BT8" s="74">
        <v>83817</v>
      </c>
      <c r="BU8" s="74">
        <v>68194</v>
      </c>
      <c r="BV8" s="73">
        <v>38927</v>
      </c>
      <c r="BW8" s="73">
        <v>40152</v>
      </c>
      <c r="BX8" s="73">
        <v>44479</v>
      </c>
      <c r="BY8" s="73">
        <v>37335</v>
      </c>
      <c r="BZ8" s="73">
        <v>30964</v>
      </c>
      <c r="CA8" s="71">
        <v>19129</v>
      </c>
      <c r="CB8" s="72" t="s">
        <v>119</v>
      </c>
      <c r="CC8" s="72" t="s">
        <v>119</v>
      </c>
      <c r="CD8" s="72" t="s">
        <v>119</v>
      </c>
      <c r="CE8" s="72" t="s">
        <v>119</v>
      </c>
      <c r="CF8" s="72" t="s">
        <v>119</v>
      </c>
      <c r="CG8" s="72" t="s">
        <v>119</v>
      </c>
      <c r="CH8" s="72" t="s">
        <v>119</v>
      </c>
      <c r="CI8" s="72" t="s">
        <v>119</v>
      </c>
      <c r="CJ8" s="72" t="s">
        <v>119</v>
      </c>
      <c r="CK8" s="72" t="s">
        <v>119</v>
      </c>
      <c r="CL8" s="69" t="s">
        <v>119</v>
      </c>
      <c r="CM8" s="71">
        <v>396</v>
      </c>
      <c r="CN8" s="71">
        <v>93500</v>
      </c>
      <c r="CO8" s="72" t="s">
        <v>119</v>
      </c>
      <c r="CP8" s="72" t="s">
        <v>119</v>
      </c>
      <c r="CQ8" s="72" t="s">
        <v>119</v>
      </c>
      <c r="CR8" s="72" t="s">
        <v>119</v>
      </c>
      <c r="CS8" s="72" t="s">
        <v>119</v>
      </c>
      <c r="CT8" s="72" t="s">
        <v>119</v>
      </c>
      <c r="CU8" s="72" t="s">
        <v>119</v>
      </c>
      <c r="CV8" s="72" t="s">
        <v>119</v>
      </c>
      <c r="CW8" s="72" t="s">
        <v>119</v>
      </c>
      <c r="CX8" s="72" t="s">
        <v>119</v>
      </c>
      <c r="CY8" s="69" t="s">
        <v>119</v>
      </c>
      <c r="CZ8" s="72">
        <v>1306</v>
      </c>
      <c r="DA8" s="72">
        <v>1173.2</v>
      </c>
      <c r="DB8" s="72">
        <v>792.8</v>
      </c>
      <c r="DC8" s="72">
        <v>910.1</v>
      </c>
      <c r="DD8" s="72">
        <v>819.6</v>
      </c>
      <c r="DE8" s="72">
        <v>425</v>
      </c>
      <c r="DF8" s="72">
        <v>329.2</v>
      </c>
      <c r="DG8" s="72">
        <v>249.7</v>
      </c>
      <c r="DH8" s="72">
        <v>279.60000000000002</v>
      </c>
      <c r="DI8" s="72">
        <v>236.7</v>
      </c>
      <c r="DJ8" s="69">
        <v>122.6</v>
      </c>
      <c r="DK8" s="72">
        <v>130.80000000000001</v>
      </c>
      <c r="DL8" s="72">
        <v>129</v>
      </c>
      <c r="DM8" s="72">
        <v>152.6</v>
      </c>
      <c r="DN8" s="72">
        <v>129</v>
      </c>
      <c r="DO8" s="72">
        <v>134</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2018-03-15T11:43:12Z</cp:lastPrinted>
  <dcterms:created xsi:type="dcterms:W3CDTF">2018-02-09T01:46:22Z</dcterms:created>
  <dcterms:modified xsi:type="dcterms:W3CDTF">2018-03-23T05:46:04Z</dcterms:modified>
  <cp:category/>
</cp:coreProperties>
</file>