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Q6" i="5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D10" i="4"/>
  <c r="W10" i="4"/>
  <c r="I10" i="4"/>
  <c r="BB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<sst xmlns="http://schemas.openxmlformats.org/spreadsheetml/2006/main" count="251" uniqueCount="125">
  <si>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</si>
  <si>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</si>
  <si>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</si>
  <si>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</si>
  <si>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</si>
  <si>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</si>
  <si>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</si>
  <si>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</si>
  <si>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</si>
  <si>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</si>
  <si>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</si>
  <si>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</si>
  <si>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</si>
  <si>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</si>
  <si>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</si>
  <si>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</si>
  <si>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</si>
  <si>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</si>
  <si>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</si>
  <si>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</si>
  <si>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</si>
  <si>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</si>
  <si>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</si>
  <si>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</si>
  <si>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</si>
  <si>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</si>
  <si>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</si>
  <si>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</si>
  <si>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</si>
  <si>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</si>
  <si>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</si>
  <si>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</si>
  <si>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</si>
  <si>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</si>
  <si>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</si>
  <si>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</si>
  <si>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</si>
  <si>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</si>
  <si>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</si>
  <si>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</si>
  <si>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</si>
  <si>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</si>
  <si>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</si>
  <si>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</si>
  <si>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</si>
  <si>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</si>
  <si>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</si>
  <si>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</si>
  <si>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</si>
  <si>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</si>
  <si>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</si>
  <si>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</si>
  <si>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</si>
  <si>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</si>
  <si>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</si>
  <si>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</si>
  <si>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</si>
  <si>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</si>
  <si>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</si>
  <si>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</si>
  <si>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</si>
  <si>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</si>
  <si>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</si>
  <si>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</si>
  <si>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</si>
  <si>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</si>
  <si>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</si>
  <si>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</si>
  <si>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</si>
  <si>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</si>
  <si>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</si>
  <si>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</si>
  <si>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</si>
  <si>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</si>
  <si>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</si>
  <si>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</si>
  <si>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</si>
  <si>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</si>
  <si>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</si>
  <si>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</si>
  <si>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</si>
  <si>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</si>
  <si>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</si>
  <si>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</si>
  <si>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</si>
  <si>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</si>
  <si>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</si>
  <si>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</si>
  <si>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</si>
  <si>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</si>
  <si>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</si>
  <si>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</si>
  <si>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</si>
  <si>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</si>
  <si>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</si>
  <si>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</si>
  <si>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</si>
  <si>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</si>
  <si>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</si>
  <si>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</si>
  <si>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</si>
  <si>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</si>
  <si>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</si>
  <si>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</si>
  <si>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</si>
  <si>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</si>
  <si>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</si>
  <si>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</si>
  <si>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</si>
  <si>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富山県　魚津市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</si>
  <si>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</si>
  <si>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</si>
  <si>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</si>
  <si>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</si>
  <si>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</si>
  <si>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</si>
  <si>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</si>
  <si>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</si>
  <si>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</si>
  <si>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</si>
  <si>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</si>
  <si>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現在は法定耐用年数を経過した管路施設はない。</t>
    <phoneticPr fontId="7"/>
  </si>
  <si>
    <t>非設置</t>
    <rPh sb="0" eb="1">
      <t>ヒ</t>
    </rPh>
    <rPh sb="1" eb="3">
      <t>セッチ</t>
    </rPh>
    <phoneticPr fontId="4"/>
  </si>
  <si>
    <t>①収益的収支比率は、使用料の改定を行ったことから向上したが100％に満たない状況であり、今後とも維持管理費の削減に努める必要がある。
④地方債残高のうちすべてが公費負担のため、当該数値は0となる。
⑤経費回収率は満たない状況であるが、維持管理費の削減に努め数値の向上を図る。
⑥汚水処理原価は、類似団体平均に比して高い状況にある。今後も維持管理費の削減に努め、改善していく必要がある。
⑦施設利用率は、類似団体よりやや高い状況である。処理水量は人口減少の影響で減少が見込まれ、将来的には施設規模について検討の必要がある。
⑧水洗化率は、100％に達している。　</t>
    <rPh sb="1" eb="4">
      <t>シュウエキテキ</t>
    </rPh>
    <rPh sb="4" eb="6">
      <t>シュウシ</t>
    </rPh>
    <rPh sb="6" eb="8">
      <t>ヒリツ</t>
    </rPh>
    <rPh sb="10" eb="13">
      <t>シヨウリョウ</t>
    </rPh>
    <rPh sb="14" eb="16">
      <t>カイテイ</t>
    </rPh>
    <rPh sb="17" eb="18">
      <t>オコナ</t>
    </rPh>
    <rPh sb="24" eb="26">
      <t>コウジョウ</t>
    </rPh>
    <rPh sb="34" eb="35">
      <t>ミ</t>
    </rPh>
    <rPh sb="38" eb="40">
      <t>ジョウキョウ</t>
    </rPh>
    <rPh sb="44" eb="46">
      <t>コンゴ</t>
    </rPh>
    <rPh sb="48" eb="50">
      <t>イジ</t>
    </rPh>
    <rPh sb="50" eb="53">
      <t>カンリヒ</t>
    </rPh>
    <rPh sb="54" eb="56">
      <t>サクゲン</t>
    </rPh>
    <rPh sb="57" eb="58">
      <t>ツト</t>
    </rPh>
    <rPh sb="60" eb="62">
      <t>ヒツヨウ</t>
    </rPh>
    <rPh sb="68" eb="71">
      <t>チホウサイ</t>
    </rPh>
    <rPh sb="71" eb="73">
      <t>ザンダカ</t>
    </rPh>
    <rPh sb="80" eb="82">
      <t>コウヒ</t>
    </rPh>
    <rPh sb="82" eb="84">
      <t>フタン</t>
    </rPh>
    <rPh sb="88" eb="90">
      <t>トウガイ</t>
    </rPh>
    <rPh sb="90" eb="92">
      <t>スウチ</t>
    </rPh>
    <rPh sb="100" eb="102">
      <t>ケイヒ</t>
    </rPh>
    <rPh sb="102" eb="104">
      <t>カイシュウ</t>
    </rPh>
    <rPh sb="104" eb="105">
      <t>リツ</t>
    </rPh>
    <rPh sb="106" eb="107">
      <t>ミ</t>
    </rPh>
    <rPh sb="110" eb="112">
      <t>ジョウキョウ</t>
    </rPh>
    <rPh sb="117" eb="119">
      <t>イジ</t>
    </rPh>
    <rPh sb="119" eb="121">
      <t>カンリ</t>
    </rPh>
    <rPh sb="121" eb="122">
      <t>ヒ</t>
    </rPh>
    <rPh sb="123" eb="125">
      <t>サクゲン</t>
    </rPh>
    <rPh sb="126" eb="127">
      <t>ツト</t>
    </rPh>
    <rPh sb="128" eb="130">
      <t>スウチ</t>
    </rPh>
    <rPh sb="131" eb="133">
      <t>コウジョウ</t>
    </rPh>
    <rPh sb="134" eb="135">
      <t>ハカ</t>
    </rPh>
    <rPh sb="151" eb="153">
      <t>ヘイキン</t>
    </rPh>
    <rPh sb="154" eb="155">
      <t>ヒ</t>
    </rPh>
    <rPh sb="157" eb="158">
      <t>タカ</t>
    </rPh>
    <rPh sb="159" eb="161">
      <t>ジョウキョウ</t>
    </rPh>
    <rPh sb="165" eb="167">
      <t>コンゴ</t>
    </rPh>
    <rPh sb="194" eb="196">
      <t>シセツ</t>
    </rPh>
    <rPh sb="196" eb="199">
      <t>リヨウリツ</t>
    </rPh>
    <rPh sb="201" eb="203">
      <t>ルイジ</t>
    </rPh>
    <rPh sb="203" eb="205">
      <t>ダンタイ</t>
    </rPh>
    <rPh sb="209" eb="210">
      <t>タカ</t>
    </rPh>
    <rPh sb="211" eb="213">
      <t>ジョウキョウ</t>
    </rPh>
    <rPh sb="217" eb="219">
      <t>ショリ</t>
    </rPh>
    <rPh sb="219" eb="220">
      <t>スイ</t>
    </rPh>
    <rPh sb="220" eb="221">
      <t>リョウ</t>
    </rPh>
    <rPh sb="222" eb="224">
      <t>ジンコウ</t>
    </rPh>
    <rPh sb="224" eb="226">
      <t>ゲンショウ</t>
    </rPh>
    <rPh sb="227" eb="229">
      <t>エイキョウ</t>
    </rPh>
    <rPh sb="230" eb="232">
      <t>ゲンショウ</t>
    </rPh>
    <rPh sb="233" eb="235">
      <t>ミコ</t>
    </rPh>
    <rPh sb="238" eb="241">
      <t>ショウライテキ</t>
    </rPh>
    <rPh sb="243" eb="245">
      <t>シセツ</t>
    </rPh>
    <rPh sb="245" eb="247">
      <t>キボ</t>
    </rPh>
    <rPh sb="251" eb="253">
      <t>ケントウ</t>
    </rPh>
    <rPh sb="254" eb="256">
      <t>ヒツヨウ</t>
    </rPh>
    <rPh sb="262" eb="265">
      <t>スイセンカ</t>
    </rPh>
    <rPh sb="265" eb="266">
      <t>リツ</t>
    </rPh>
    <rPh sb="273" eb="274">
      <t>タッ</t>
    </rPh>
    <phoneticPr fontId="7"/>
  </si>
  <si>
    <t>水洗化率が100％の状況下では、維持管理費の縮減が主に経営改善の有効な対策となる。人口減少の動向を把握し、将来的には施設規模の検討を行う必要がある。経営戦略は策定済みであるが、平成31年4月からの地方公営企業法適用後、適切な時期に見直しを行い経営の健全化を図りたい。</t>
    <rPh sb="0" eb="3">
      <t>スイセンカ</t>
    </rPh>
    <rPh sb="3" eb="4">
      <t>リツ</t>
    </rPh>
    <rPh sb="10" eb="12">
      <t>ジョウキョウ</t>
    </rPh>
    <rPh sb="12" eb="13">
      <t>シタ</t>
    </rPh>
    <rPh sb="16" eb="18">
      <t>イジ</t>
    </rPh>
    <rPh sb="18" eb="20">
      <t>カンリ</t>
    </rPh>
    <rPh sb="20" eb="21">
      <t>ヒ</t>
    </rPh>
    <rPh sb="22" eb="24">
      <t>シュクゲン</t>
    </rPh>
    <rPh sb="25" eb="26">
      <t>オモ</t>
    </rPh>
    <rPh sb="27" eb="29">
      <t>ケイエイ</t>
    </rPh>
    <rPh sb="29" eb="31">
      <t>カイゼン</t>
    </rPh>
    <rPh sb="32" eb="34">
      <t>ユウコウ</t>
    </rPh>
    <rPh sb="35" eb="37">
      <t>タイサク</t>
    </rPh>
    <rPh sb="41" eb="43">
      <t>ジンコウ</t>
    </rPh>
    <rPh sb="43" eb="45">
      <t>ゲンショウ</t>
    </rPh>
    <rPh sb="46" eb="48">
      <t>ドウコウ</t>
    </rPh>
    <rPh sb="49" eb="51">
      <t>ハアク</t>
    </rPh>
    <rPh sb="53" eb="56">
      <t>ショウライテキ</t>
    </rPh>
    <rPh sb="58" eb="60">
      <t>シセツ</t>
    </rPh>
    <rPh sb="60" eb="62">
      <t>キボ</t>
    </rPh>
    <rPh sb="63" eb="65">
      <t>ケントウ</t>
    </rPh>
    <rPh sb="66" eb="67">
      <t>オコナ</t>
    </rPh>
    <rPh sb="68" eb="70">
      <t>ヒツヨウ</t>
    </rPh>
    <rPh sb="74" eb="76">
      <t>ケイエイ</t>
    </rPh>
    <rPh sb="76" eb="78">
      <t>センリャク</t>
    </rPh>
    <rPh sb="79" eb="81">
      <t>サクテイ</t>
    </rPh>
    <rPh sb="81" eb="82">
      <t>ズ</t>
    </rPh>
    <rPh sb="88" eb="90">
      <t>ヘイセイ</t>
    </rPh>
    <rPh sb="92" eb="93">
      <t>ネン</t>
    </rPh>
    <rPh sb="94" eb="95">
      <t>ガツ</t>
    </rPh>
    <rPh sb="98" eb="100">
      <t>チホウ</t>
    </rPh>
    <rPh sb="100" eb="102">
      <t>コウエイ</t>
    </rPh>
    <rPh sb="102" eb="104">
      <t>キギョウ</t>
    </rPh>
    <rPh sb="104" eb="105">
      <t>ホウ</t>
    </rPh>
    <rPh sb="105" eb="107">
      <t>テキヨウ</t>
    </rPh>
    <rPh sb="107" eb="108">
      <t>ゴ</t>
    </rPh>
    <rPh sb="109" eb="111">
      <t>テキセツ</t>
    </rPh>
    <rPh sb="112" eb="114">
      <t>ジキ</t>
    </rPh>
    <rPh sb="115" eb="117">
      <t>ミナオ</t>
    </rPh>
    <rPh sb="119" eb="120">
      <t>オコナ</t>
    </rPh>
    <rPh sb="121" eb="123">
      <t>ケイエイ</t>
    </rPh>
    <rPh sb="124" eb="127">
      <t>ケンゼンカ</t>
    </rPh>
    <rPh sb="128" eb="129">
      <t>ハカ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</si>
</sst>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42688"/>
        <c:axId val="4024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42688"/>
        <c:axId val="40247680"/>
      </c:lineChart>
      <c:dateAx>
        <c:axId val="3944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247680"/>
        <c:crosses val="autoZero"/>
        <c:auto val="1"/>
        <c:lblOffset val="100"/>
        <c:baseTimeUnit val="years"/>
      </c:dateAx>
      <c:valAx>
        <c:axId val="4024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4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52.63</c:v>
                </c:pt>
                <c:pt idx="1">
                  <c:v>57.89</c:v>
                </c:pt>
                <c:pt idx="2">
                  <c:v>52.63</c:v>
                </c:pt>
                <c:pt idx="3">
                  <c:v>52.63</c:v>
                </c:pt>
                <c:pt idx="4">
                  <c:v>52.63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69472"/>
        <c:axId val="4060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58.58</c:v>
                </c:pt>
                <c:pt idx="1">
                  <c:v>58.82</c:v>
                </c:pt>
                <c:pt idx="2">
                  <c:v>51.54</c:v>
                </c:pt>
                <c:pt idx="3">
                  <c:v>44.84</c:v>
                </c:pt>
                <c:pt idx="4">
                  <c:v>41.51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69472"/>
        <c:axId val="40600320"/>
      </c:lineChart>
      <c:dateAx>
        <c:axId val="4056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600320"/>
        <c:crosses val="autoZero"/>
        <c:auto val="1"/>
        <c:lblOffset val="100"/>
        <c:baseTimeUnit val="years"/>
      </c:dateAx>
      <c:valAx>
        <c:axId val="4060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6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87.76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26432"/>
        <c:axId val="4063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72.31</c:v>
                </c:pt>
                <c:pt idx="1">
                  <c:v>71.760000000000005</c:v>
                </c:pt>
                <c:pt idx="2">
                  <c:v>71.599999999999994</c:v>
                </c:pt>
                <c:pt idx="3">
                  <c:v>67.86</c:v>
                </c:pt>
                <c:pt idx="4">
                  <c:v>68.72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26432"/>
        <c:axId val="40636800"/>
      </c:lineChart>
      <c:dateAx>
        <c:axId val="4062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636800"/>
        <c:crosses val="autoZero"/>
        <c:auto val="1"/>
        <c:lblOffset val="100"/>
        <c:baseTimeUnit val="years"/>
      </c:dateAx>
      <c:valAx>
        <c:axId val="4063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62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50.86</c:v>
                </c:pt>
                <c:pt idx="4">
                  <c:v>60.2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81984"/>
        <c:axId val="4029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81984"/>
        <c:axId val="40292352"/>
      </c:lineChart>
      <c:dateAx>
        <c:axId val="4028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292352"/>
        <c:crosses val="autoZero"/>
        <c:auto val="1"/>
        <c:lblOffset val="100"/>
        <c:baseTimeUnit val="years"/>
      </c:dateAx>
      <c:valAx>
        <c:axId val="4029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281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21856"/>
        <c:axId val="4012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21856"/>
        <c:axId val="40123776"/>
      </c:lineChart>
      <c:dateAx>
        <c:axId val="4012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123776"/>
        <c:crosses val="autoZero"/>
        <c:auto val="1"/>
        <c:lblOffset val="100"/>
        <c:baseTimeUnit val="years"/>
      </c:dateAx>
      <c:valAx>
        <c:axId val="4012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12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59872"/>
        <c:axId val="4016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59872"/>
        <c:axId val="40166144"/>
      </c:lineChart>
      <c:dateAx>
        <c:axId val="4015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166144"/>
        <c:crosses val="autoZero"/>
        <c:auto val="1"/>
        <c:lblOffset val="100"/>
        <c:baseTimeUnit val="years"/>
      </c:dateAx>
      <c:valAx>
        <c:axId val="4016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15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31904"/>
        <c:axId val="4034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31904"/>
        <c:axId val="40342272"/>
      </c:lineChart>
      <c:dateAx>
        <c:axId val="4033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342272"/>
        <c:crosses val="autoZero"/>
        <c:auto val="1"/>
        <c:lblOffset val="100"/>
        <c:baseTimeUnit val="years"/>
      </c:dateAx>
      <c:valAx>
        <c:axId val="4034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33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72864"/>
        <c:axId val="4037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72864"/>
        <c:axId val="40379136"/>
      </c:lineChart>
      <c:dateAx>
        <c:axId val="4037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379136"/>
        <c:crosses val="autoZero"/>
        <c:auto val="1"/>
        <c:lblOffset val="100"/>
        <c:baseTimeUnit val="years"/>
      </c:dateAx>
      <c:valAx>
        <c:axId val="40379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37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99232"/>
        <c:axId val="4040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862.78</c:v>
                </c:pt>
                <c:pt idx="1">
                  <c:v>803.29</c:v>
                </c:pt>
                <c:pt idx="2">
                  <c:v>760.12</c:v>
                </c:pt>
                <c:pt idx="3">
                  <c:v>492.59</c:v>
                </c:pt>
                <c:pt idx="4">
                  <c:v>503.8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99232"/>
        <c:axId val="40401152"/>
      </c:lineChart>
      <c:dateAx>
        <c:axId val="4039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401152"/>
        <c:crosses val="autoZero"/>
        <c:auto val="1"/>
        <c:lblOffset val="100"/>
        <c:baseTimeUnit val="years"/>
      </c:dateAx>
      <c:valAx>
        <c:axId val="4040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39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64.67</c:v>
                </c:pt>
                <c:pt idx="1">
                  <c:v>44.66</c:v>
                </c:pt>
                <c:pt idx="2">
                  <c:v>59.77</c:v>
                </c:pt>
                <c:pt idx="3">
                  <c:v>30.49</c:v>
                </c:pt>
                <c:pt idx="4">
                  <c:v>37.99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25824"/>
        <c:axId val="4052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54.55</c:v>
                </c:pt>
                <c:pt idx="1">
                  <c:v>56.63</c:v>
                </c:pt>
                <c:pt idx="2">
                  <c:v>50.17</c:v>
                </c:pt>
                <c:pt idx="3">
                  <c:v>46.53</c:v>
                </c:pt>
                <c:pt idx="4">
                  <c:v>51.58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25824"/>
        <c:axId val="40527744"/>
      </c:lineChart>
      <c:dateAx>
        <c:axId val="4052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27744"/>
        <c:crosses val="autoZero"/>
        <c:auto val="1"/>
        <c:lblOffset val="100"/>
        <c:baseTimeUnit val="years"/>
      </c:dateAx>
      <c:valAx>
        <c:axId val="4052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2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267.58999999999997</c:v>
                </c:pt>
                <c:pt idx="1">
                  <c:v>395</c:v>
                </c:pt>
                <c:pt idx="2">
                  <c:v>305.81</c:v>
                </c:pt>
                <c:pt idx="3">
                  <c:v>588.64</c:v>
                </c:pt>
                <c:pt idx="4">
                  <c:v>507.49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53472"/>
        <c:axId val="4055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275.64999999999998</c:v>
                </c:pt>
                <c:pt idx="1">
                  <c:v>272.66000000000003</c:v>
                </c:pt>
                <c:pt idx="2">
                  <c:v>329.08</c:v>
                </c:pt>
                <c:pt idx="3">
                  <c:v>373.71</c:v>
                </c:pt>
                <c:pt idx="4">
                  <c:v>333.58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3472"/>
        <c:axId val="40555648"/>
      </c:lineChart>
      <c:dateAx>
        <c:axId val="4055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55648"/>
        <c:crosses val="autoZero"/>
        <c:auto val="1"/>
        <c:lblOffset val="100"/>
        <c:baseTimeUnit val="years"/>
      </c:dateAx>
      <c:valAx>
        <c:axId val="4055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5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I41" zoomScale="75" zoomScaleNormal="75" workbookViewId="0">
      <selection activeCell="BL83" sqref="BL83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富山県　魚津市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個別排水処理</v>
      </c>
      <c r="Q8" s="48"/>
      <c r="R8" s="48"/>
      <c r="S8" s="48"/>
      <c r="T8" s="48"/>
      <c r="U8" s="48"/>
      <c r="V8" s="48"/>
      <c r="W8" s="48" t="str">
        <f>データ!L6</f>
        <v>L3</v>
      </c>
      <c r="X8" s="48"/>
      <c r="Y8" s="48"/>
      <c r="Z8" s="48"/>
      <c r="AA8" s="48"/>
      <c r="AB8" s="48"/>
      <c r="AC8" s="48"/>
      <c r="AD8" s="49" t="s">
        <v>122</v>
      </c>
      <c r="AE8" s="49"/>
      <c r="AF8" s="49"/>
      <c r="AG8" s="49"/>
      <c r="AH8" s="49"/>
      <c r="AI8" s="49"/>
      <c r="AJ8" s="49"/>
      <c r="AK8" s="4"/>
      <c r="AL8" s="50">
        <f>データ!S6</f>
        <v>42706</v>
      </c>
      <c r="AM8" s="50"/>
      <c r="AN8" s="50"/>
      <c r="AO8" s="50"/>
      <c r="AP8" s="50"/>
      <c r="AQ8" s="50"/>
      <c r="AR8" s="50"/>
      <c r="AS8" s="50"/>
      <c r="AT8" s="45">
        <f>データ!T6</f>
        <v>200.61</v>
      </c>
      <c r="AU8" s="45"/>
      <c r="AV8" s="45"/>
      <c r="AW8" s="45"/>
      <c r="AX8" s="45"/>
      <c r="AY8" s="45"/>
      <c r="AZ8" s="45"/>
      <c r="BA8" s="45"/>
      <c r="BB8" s="45">
        <f>データ!U6</f>
        <v>212.88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3550</v>
      </c>
      <c r="AE10" s="50"/>
      <c r="AF10" s="50"/>
      <c r="AG10" s="50"/>
      <c r="AH10" s="50"/>
      <c r="AI10" s="50"/>
      <c r="AJ10" s="50"/>
      <c r="AK10" s="2"/>
      <c r="AL10" s="50">
        <f>データ!V6</f>
        <v>42</v>
      </c>
      <c r="AM10" s="50"/>
      <c r="AN10" s="50"/>
      <c r="AO10" s="50"/>
      <c r="AP10" s="50"/>
      <c r="AQ10" s="50"/>
      <c r="AR10" s="50"/>
      <c r="AS10" s="50"/>
      <c r="AT10" s="45">
        <f>データ!W6</f>
        <v>0.02</v>
      </c>
      <c r="AU10" s="45"/>
      <c r="AV10" s="45"/>
      <c r="AW10" s="45"/>
      <c r="AX10" s="45"/>
      <c r="AY10" s="45"/>
      <c r="AZ10" s="45"/>
      <c r="BA10" s="45"/>
      <c r="BB10" s="45">
        <f>データ!X6</f>
        <v>2100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【559.52】</v>
      </c>
      <c r="I86" s="26" t="str">
        <f>データ!CA6</f>
        <v>【52.20】</v>
      </c>
      <c r="J86" s="26" t="str">
        <f>データ!CL6</f>
        <v>【295.20】</v>
      </c>
      <c r="K86" s="26" t="str">
        <f>データ!CW6</f>
        <v>【122.90】</v>
      </c>
      <c r="L86" s="26" t="str">
        <f>データ!DH6</f>
        <v>【81.31】</v>
      </c>
      <c r="M86" s="26" t="s">
        <v>55</v>
      </c>
      <c r="N86" s="26" t="s">
        <v>55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162043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富山県　魚津市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0.1</v>
      </c>
      <c r="Q6" s="34">
        <f t="shared" si="3"/>
        <v>100</v>
      </c>
      <c r="R6" s="34">
        <f t="shared" si="3"/>
        <v>3550</v>
      </c>
      <c r="S6" s="34">
        <f t="shared" si="3"/>
        <v>42706</v>
      </c>
      <c r="T6" s="34">
        <f t="shared" si="3"/>
        <v>200.61</v>
      </c>
      <c r="U6" s="34">
        <f t="shared" si="3"/>
        <v>212.88</v>
      </c>
      <c r="V6" s="34">
        <f t="shared" si="3"/>
        <v>42</v>
      </c>
      <c r="W6" s="34">
        <f t="shared" si="3"/>
        <v>0.02</v>
      </c>
      <c r="X6" s="34">
        <f t="shared" si="3"/>
        <v>2100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50.86</v>
      </c>
      <c r="AC6" s="35">
        <f t="shared" si="4"/>
        <v>60.2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862.78</v>
      </c>
      <c r="BL6" s="35">
        <f t="shared" si="7"/>
        <v>803.29</v>
      </c>
      <c r="BM6" s="35">
        <f t="shared" si="7"/>
        <v>760.12</v>
      </c>
      <c r="BN6" s="35">
        <f t="shared" si="7"/>
        <v>492.59</v>
      </c>
      <c r="BO6" s="35">
        <f t="shared" si="7"/>
        <v>503.8</v>
      </c>
      <c r="BP6" s="34" t="str">
        <f>IF(BP7="","",IF(BP7="-","【-】","【"&amp;SUBSTITUTE(TEXT(BP7,"#,##0.00"),"-","△")&amp;"】"))</f>
        <v>【559.52】</v>
      </c>
      <c r="BQ6" s="35">
        <f>IF(BQ7="",NA(),BQ7)</f>
        <v>64.67</v>
      </c>
      <c r="BR6" s="35">
        <f t="shared" ref="BR6:BZ6" si="8">IF(BR7="",NA(),BR7)</f>
        <v>44.66</v>
      </c>
      <c r="BS6" s="35">
        <f t="shared" si="8"/>
        <v>59.77</v>
      </c>
      <c r="BT6" s="35">
        <f t="shared" si="8"/>
        <v>30.49</v>
      </c>
      <c r="BU6" s="35">
        <f t="shared" si="8"/>
        <v>37.99</v>
      </c>
      <c r="BV6" s="35">
        <f t="shared" si="8"/>
        <v>54.55</v>
      </c>
      <c r="BW6" s="35">
        <f t="shared" si="8"/>
        <v>56.63</v>
      </c>
      <c r="BX6" s="35">
        <f t="shared" si="8"/>
        <v>50.17</v>
      </c>
      <c r="BY6" s="35">
        <f t="shared" si="8"/>
        <v>46.53</v>
      </c>
      <c r="BZ6" s="35">
        <f t="shared" si="8"/>
        <v>51.58</v>
      </c>
      <c r="CA6" s="34" t="str">
        <f>IF(CA7="","",IF(CA7="-","【-】","【"&amp;SUBSTITUTE(TEXT(CA7,"#,##0.00"),"-","△")&amp;"】"))</f>
        <v>【52.20】</v>
      </c>
      <c r="CB6" s="35">
        <f>IF(CB7="",NA(),CB7)</f>
        <v>267.58999999999997</v>
      </c>
      <c r="CC6" s="35">
        <f t="shared" ref="CC6:CK6" si="9">IF(CC7="",NA(),CC7)</f>
        <v>395</v>
      </c>
      <c r="CD6" s="35">
        <f t="shared" si="9"/>
        <v>305.81</v>
      </c>
      <c r="CE6" s="35">
        <f t="shared" si="9"/>
        <v>588.64</v>
      </c>
      <c r="CF6" s="35">
        <f t="shared" si="9"/>
        <v>507.49</v>
      </c>
      <c r="CG6" s="35">
        <f t="shared" si="9"/>
        <v>275.64999999999998</v>
      </c>
      <c r="CH6" s="35">
        <f t="shared" si="9"/>
        <v>272.66000000000003</v>
      </c>
      <c r="CI6" s="35">
        <f t="shared" si="9"/>
        <v>329.08</v>
      </c>
      <c r="CJ6" s="35">
        <f t="shared" si="9"/>
        <v>373.71</v>
      </c>
      <c r="CK6" s="35">
        <f t="shared" si="9"/>
        <v>333.58</v>
      </c>
      <c r="CL6" s="34" t="str">
        <f>IF(CL7="","",IF(CL7="-","【-】","【"&amp;SUBSTITUTE(TEXT(CL7,"#,##0.00"),"-","△")&amp;"】"))</f>
        <v>【295.20】</v>
      </c>
      <c r="CM6" s="35">
        <f>IF(CM7="",NA(),CM7)</f>
        <v>52.63</v>
      </c>
      <c r="CN6" s="35">
        <f t="shared" ref="CN6:CV6" si="10">IF(CN7="",NA(),CN7)</f>
        <v>57.89</v>
      </c>
      <c r="CO6" s="35">
        <f t="shared" si="10"/>
        <v>52.63</v>
      </c>
      <c r="CP6" s="35">
        <f t="shared" si="10"/>
        <v>52.63</v>
      </c>
      <c r="CQ6" s="35">
        <f t="shared" si="10"/>
        <v>52.63</v>
      </c>
      <c r="CR6" s="35">
        <f t="shared" si="10"/>
        <v>58.58</v>
      </c>
      <c r="CS6" s="35">
        <f t="shared" si="10"/>
        <v>58.82</v>
      </c>
      <c r="CT6" s="35">
        <f t="shared" si="10"/>
        <v>51.54</v>
      </c>
      <c r="CU6" s="35">
        <f t="shared" si="10"/>
        <v>44.84</v>
      </c>
      <c r="CV6" s="35">
        <f t="shared" si="10"/>
        <v>41.51</v>
      </c>
      <c r="CW6" s="34" t="str">
        <f>IF(CW7="","",IF(CW7="-","【-】","【"&amp;SUBSTITUTE(TEXT(CW7,"#,##0.00"),"-","△")&amp;"】"))</f>
        <v>【122.90】</v>
      </c>
      <c r="CX6" s="35">
        <f>IF(CX7="",NA(),CX7)</f>
        <v>87.76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72.31</v>
      </c>
      <c r="DD6" s="35">
        <f t="shared" si="11"/>
        <v>71.760000000000005</v>
      </c>
      <c r="DE6" s="35">
        <f t="shared" si="11"/>
        <v>71.599999999999994</v>
      </c>
      <c r="DF6" s="35">
        <f t="shared" si="11"/>
        <v>67.86</v>
      </c>
      <c r="DG6" s="35">
        <f t="shared" si="11"/>
        <v>68.72</v>
      </c>
      <c r="DH6" s="34" t="str">
        <f>IF(DH7="","",IF(DH7="-","【-】","【"&amp;SUBSTITUTE(TEXT(DH7,"#,##0.00"),"-","△")&amp;"】"))</f>
        <v>【81.31】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>
      <c r="A7" s="28"/>
      <c r="B7" s="37">
        <v>2016</v>
      </c>
      <c r="C7" s="37">
        <v>162043</v>
      </c>
      <c r="D7" s="37">
        <v>47</v>
      </c>
      <c r="E7" s="37">
        <v>18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0.1</v>
      </c>
      <c r="Q7" s="38">
        <v>100</v>
      </c>
      <c r="R7" s="38">
        <v>3550</v>
      </c>
      <c r="S7" s="38">
        <v>42706</v>
      </c>
      <c r="T7" s="38">
        <v>200.61</v>
      </c>
      <c r="U7" s="38">
        <v>212.88</v>
      </c>
      <c r="V7" s="38">
        <v>42</v>
      </c>
      <c r="W7" s="38">
        <v>0.02</v>
      </c>
      <c r="X7" s="38">
        <v>2100</v>
      </c>
      <c r="Y7" s="38">
        <v>100</v>
      </c>
      <c r="Z7" s="38">
        <v>100</v>
      </c>
      <c r="AA7" s="38">
        <v>100</v>
      </c>
      <c r="AB7" s="38">
        <v>50.86</v>
      </c>
      <c r="AC7" s="38">
        <v>60.2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862.78</v>
      </c>
      <c r="BL7" s="38">
        <v>803.29</v>
      </c>
      <c r="BM7" s="38">
        <v>760.12</v>
      </c>
      <c r="BN7" s="38">
        <v>492.59</v>
      </c>
      <c r="BO7" s="38">
        <v>503.8</v>
      </c>
      <c r="BP7" s="38">
        <v>559.52</v>
      </c>
      <c r="BQ7" s="38">
        <v>64.67</v>
      </c>
      <c r="BR7" s="38">
        <v>44.66</v>
      </c>
      <c r="BS7" s="38">
        <v>59.77</v>
      </c>
      <c r="BT7" s="38">
        <v>30.49</v>
      </c>
      <c r="BU7" s="38">
        <v>37.99</v>
      </c>
      <c r="BV7" s="38">
        <v>54.55</v>
      </c>
      <c r="BW7" s="38">
        <v>56.63</v>
      </c>
      <c r="BX7" s="38">
        <v>50.17</v>
      </c>
      <c r="BY7" s="38">
        <v>46.53</v>
      </c>
      <c r="BZ7" s="38">
        <v>51.58</v>
      </c>
      <c r="CA7" s="38">
        <v>52.2</v>
      </c>
      <c r="CB7" s="38">
        <v>267.58999999999997</v>
      </c>
      <c r="CC7" s="38">
        <v>395</v>
      </c>
      <c r="CD7" s="38">
        <v>305.81</v>
      </c>
      <c r="CE7" s="38">
        <v>588.64</v>
      </c>
      <c r="CF7" s="38">
        <v>507.49</v>
      </c>
      <c r="CG7" s="38">
        <v>275.64999999999998</v>
      </c>
      <c r="CH7" s="38">
        <v>272.66000000000003</v>
      </c>
      <c r="CI7" s="38">
        <v>329.08</v>
      </c>
      <c r="CJ7" s="38">
        <v>373.71</v>
      </c>
      <c r="CK7" s="38">
        <v>333.58</v>
      </c>
      <c r="CL7" s="38">
        <v>295.2</v>
      </c>
      <c r="CM7" s="38">
        <v>52.63</v>
      </c>
      <c r="CN7" s="38">
        <v>57.89</v>
      </c>
      <c r="CO7" s="38">
        <v>52.63</v>
      </c>
      <c r="CP7" s="38">
        <v>52.63</v>
      </c>
      <c r="CQ7" s="38">
        <v>52.63</v>
      </c>
      <c r="CR7" s="38">
        <v>58.58</v>
      </c>
      <c r="CS7" s="38">
        <v>58.82</v>
      </c>
      <c r="CT7" s="38">
        <v>51.54</v>
      </c>
      <c r="CU7" s="38">
        <v>44.84</v>
      </c>
      <c r="CV7" s="38">
        <v>41.51</v>
      </c>
      <c r="CW7" s="38">
        <v>122.9</v>
      </c>
      <c r="CX7" s="38">
        <v>87.76</v>
      </c>
      <c r="CY7" s="38">
        <v>100</v>
      </c>
      <c r="CZ7" s="38">
        <v>100</v>
      </c>
      <c r="DA7" s="38">
        <v>100</v>
      </c>
      <c r="DB7" s="38">
        <v>100</v>
      </c>
      <c r="DC7" s="38">
        <v>72.31</v>
      </c>
      <c r="DD7" s="38">
        <v>71.760000000000005</v>
      </c>
      <c r="DE7" s="38">
        <v>71.599999999999994</v>
      </c>
      <c r="DF7" s="38">
        <v>67.86</v>
      </c>
      <c r="DG7" s="38">
        <v>68.72</v>
      </c>
      <c r="DH7" s="38">
        <v>81.31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114</v>
      </c>
      <c r="EF7" s="38" t="s">
        <v>114</v>
      </c>
      <c r="EG7" s="38" t="s">
        <v>114</v>
      </c>
      <c r="EH7" s="38" t="s">
        <v>114</v>
      </c>
      <c r="EI7" s="38" t="s">
        <v>114</v>
      </c>
      <c r="EJ7" s="38" t="s">
        <v>114</v>
      </c>
      <c r="EK7" s="38" t="s">
        <v>114</v>
      </c>
      <c r="EL7" s="38" t="s">
        <v>114</v>
      </c>
      <c r="EM7" s="38" t="s">
        <v>114</v>
      </c>
      <c r="EN7" s="38" t="s">
        <v>114</v>
      </c>
      <c r="EO7" s="38" t="s">
        <v>114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南塚  紀子</cp:lastModifiedBy>
  <cp:lastPrinted>2018-02-02T01:10:48Z</cp:lastPrinted>
  <dcterms:created xsi:type="dcterms:W3CDTF">2017-12-25T02:43:22Z</dcterms:created>
  <dcterms:modified xsi:type="dcterms:W3CDTF">2018-02-02T01:10:50Z</dcterms:modified>
  <cp:category/>
</cp:coreProperties>
</file>