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ork\00work\平成２９年度\H29　各種照会・回答ほか\20180129_県市町村支援課_0209〆_公営企業に係る経営比較分析表（平成28年度決算）の分析等について\０５　修正後回答\"/>
    </mc:Choice>
  </mc:AlternateContent>
  <workbookProtection workbookPassword="B319" lockStructure="1"/>
  <bookViews>
    <workbookView xWindow="0" yWindow="0" windowWidth="20490" windowHeight="753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<sst xmlns="http://schemas.openxmlformats.org/spreadsheetml/2006/main" count="232" uniqueCount="120">
  <si>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</si>
  <si>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</si>
  <si>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</si>
  <si>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</si>
  <si>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</si>
  <si>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</si>
  <si>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</si>
  <si>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</si>
  <si>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</si>
  <si>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</si>
  <si>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</si>
  <si>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</si>
  <si>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</si>
  <si>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</si>
  <si>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</si>
  <si>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</si>
  <si>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</si>
  <si>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</si>
  <si>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</si>
  <si>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</si>
  <si>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</si>
  <si>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</si>
  <si>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</si>
  <si>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</si>
  <si>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</si>
  <si>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</si>
  <si>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</si>
  <si>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</si>
  <si>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</si>
  <si>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</si>
  <si>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</si>
  <si>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</si>
  <si>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</si>
  <si>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</si>
  <si>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</si>
  <si>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</si>
  <si>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</si>
  <si>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</si>
  <si>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</si>
  <si>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</si>
  <si>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</si>
  <si>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</si>
  <si>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</si>
  <si>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</si>
  <si>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</si>
  <si>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</si>
  <si>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</si>
  <si>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</si>
  <si>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</si>
  <si>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</si>
  <si>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</si>
  <si>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</si>
  <si>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</si>
  <si>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</si>
  <si>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</si>
  <si>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</si>
  <si>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</si>
  <si>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</si>
  <si>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</si>
  <si>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</si>
  <si>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</si>
  <si>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</si>
  <si>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</si>
  <si>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</si>
  <si>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</si>
  <si>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</si>
  <si>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</si>
  <si>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</si>
  <si>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</si>
  <si>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</si>
  <si>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</si>
  <si>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</si>
  <si>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</si>
  <si>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</si>
  <si>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</si>
  <si>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</si>
  <si>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</si>
  <si>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</si>
  <si>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</si>
  <si>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</si>
  <si>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</si>
  <si>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</si>
  <si>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</si>
  <si>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</si>
  <si>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</si>
  <si>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</si>
  <si>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</si>
  <si>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</si>
  <si>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</si>
  <si>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</si>
  <si>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</si>
  <si>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</si>
  <si>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</si>
  <si>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</si>
  <si>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</si>
  <si>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</si>
  <si>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</si>
  <si>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</si>
  <si>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</si>
  <si>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</si>
  <si>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</si>
  <si>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</si>
  <si>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</si>
  <si>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</si>
  <si>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</si>
  <si>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氷見市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</si>
  <si>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</si>
  <si>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</si>
  <si>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</si>
  <si>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</si>
  <si>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</si>
  <si>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</si>
  <si>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</si>
  <si>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</si>
  <si>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</si>
  <si>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</si>
  <si>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有形固定資産減価償却率が類似団体平均値を上回っており、本市の資産の老朽化が他の団体に比べ早く進んでおり、修繕費、更新費用の増大が見込まれる。
　管路経年化率が類似団体平均値よりかなり低いものの、管路更新率が大変低く、現在のペースでは、すべての管路を更新するには、３２３年かかることになり、将来的に水道水の安定供給に深刻な影響があると考えられる。
</t>
    <phoneticPr fontId="4"/>
  </si>
  <si>
    <t>非設置</t>
    <rPh sb="0" eb="1">
      <t>ヒ</t>
    </rPh>
    <rPh sb="1" eb="3">
      <t>セッチ</t>
    </rPh>
    <phoneticPr fontId="4"/>
  </si>
  <si>
    <t xml:space="preserve">　平成２１年度から累積欠損金は発生しておらず、また、経常収支比率、流動比率ともに１００％を超え、概ね類似団体平均値と同程度か上回って推移しており、経営状況は良好である。ただし、適正な公共的必要余剰が確保されているかどうかは、長期経営計画の中で見定める必要がある。
　続いて、企業債残高対給水収益比率は、類似団体平均値より低いが、これは平成１９年度から２１年度に実施した企業債補償金免除繰上償還により、企業債残高が減少したこと、また、資金的に余裕があるとして、平成２４年度から起債充当率を９５％から５０％に引下げたことよるものである。
　一方で、現在の投資規模が適正かどうか、必要な投資を先送りしていないか等、アセットマネジメントにより更新需要を見極め、資金不足が予想される段階で、充当率の引上げや料金水準の見直しが必要となる。
　料金回収率は１００％を超えており、給水に掛かる費用を水道料金による収入で賄われており適切な料金水準ではあるとはいえるが、給水原価は類似団体平均値をかなり上回っており、本市の水道料金は県内一高いものとなっている。
　施設利用率は約６５％と需要に見合う概ね適切な施設規模である。
　有収率は類似団体平均値より、かなり低い低迷傾向にあったが、平成２６年度から漏水調査による漏水修理や老朽管更新等漏水対策を積極的に進めたことにより、平成２８年度は８４．９％と、類似団体平均値に並ぶ水準を維持している。
</t>
    <phoneticPr fontId="4"/>
  </si>
  <si>
    <t>　これまでの経営改善の結果、現在のところ経営状況は良好な状態にあるといえるが、今後、給水人口の減少により給水収益が減少するなか、施設・管路の老朽化による更新需要を鑑みると、中・長期的には、かなり厳しいものになるといわざるを得ない。
　したがって、人口減少の現実からくる給水人口の減少は、さらに深刻となる可能性もあり、県との受給協定の有り方の見直しによる受水費の削減や第三者委託、広域化等の検証も含めた経営改善の実施により、資金を確保するとともに計画的な更新投資を行っていく必要がある。
　なお、経営戦略の策定状況としては、平成２９年度実施の管網計算の成果を踏まえ、平成３０年度において、引き続き施設等の現状把握と地質・管種等を踏まえた実耐用年数の分析を基に重要給水施設の耐震化や人口減少対策の要素を加え、投資計画、財政計画が調和の取れた中長期計画を策定する。</t>
    <rPh sb="247" eb="249">
      <t>ケイエイ</t>
    </rPh>
    <rPh sb="249" eb="251">
      <t>センリャク</t>
    </rPh>
    <rPh sb="252" eb="254">
      <t>サクテイ</t>
    </rPh>
    <rPh sb="254" eb="256">
      <t>ジョウキョウ</t>
    </rPh>
    <rPh sb="293" eb="294">
      <t>ヒ</t>
    </rPh>
    <rPh sb="295" eb="296">
      <t>ツヅ</t>
    </rPh>
    <rPh sb="311" eb="312">
      <t>トウ</t>
    </rPh>
    <rPh sb="313" eb="314">
      <t>フ</t>
    </rPh>
    <rPh sb="323" eb="325">
      <t>ブンセキ</t>
    </rPh>
    <rPh sb="326" eb="327">
      <t>モト</t>
    </rPh>
    <rPh sb="328" eb="330">
      <t>ジュウヨウ</t>
    </rPh>
    <rPh sb="330" eb="332">
      <t>キュウスイ</t>
    </rPh>
    <rPh sb="332" eb="334">
      <t>シセツ</t>
    </rPh>
    <rPh sb="335" eb="338">
      <t>タイシンカ</t>
    </rPh>
    <rPh sb="339" eb="341">
      <t>ジンコウ</t>
    </rPh>
    <rPh sb="341" eb="343">
      <t>ゲンショウ</t>
    </rPh>
    <rPh sb="343" eb="345">
      <t>タイサク</t>
    </rPh>
    <rPh sb="346" eb="348">
      <t>ヨウソ</t>
    </rPh>
    <rPh sb="349" eb="350">
      <t>クワ</t>
    </rPh>
    <rPh sb="368" eb="371">
      <t>チュウチョウキ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</si>
</sst>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0.39</c:v>
                </c:pt>
                <c:pt idx="1">
                  <c:v>0.35</c:v>
                </c:pt>
                <c:pt idx="2">
                  <c:v>0.76</c:v>
                </c:pt>
                <c:pt idx="3">
                  <c:v>0.64</c:v>
                </c:pt>
                <c:pt idx="4">
                  <c:v>0.31</c:v>
                </c:pt>
              </c:numCache>
            </c:numRef>
          </c:val>
        </c:ser>
        <c:dLbls>
          <c:showLegendKey val="0"/>
          <c:showVal val="0"/>
          <c:showCatName val="0"/>
          <c:showSerName val="0"/>
          <c:showPercent val="0"/>
          <c:showBubbleSize val="0"/>
        </c:dLbls>
        <c:gapWidth val="150"/>
        <c:axId val="229874664"/>
        <c:axId val="22987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229874664"/>
        <c:axId val="229875048"/>
      </c:lineChart>
      <c:dateAx>
        <c:axId val="229874664"/>
        <c:scaling>
          <c:orientation val="minMax"/>
        </c:scaling>
        <c:delete val="1"/>
        <c:axPos val="b"/>
        <c:numFmt formatCode="ge" sourceLinked="1"/>
        <c:majorTickMark val="none"/>
        <c:minorTickMark val="none"/>
        <c:tickLblPos val="none"/>
        <c:crossAx val="229875048"/>
        <c:crosses val="autoZero"/>
        <c:auto val="1"/>
        <c:lblOffset val="100"/>
        <c:baseTimeUnit val="years"/>
      </c:dateAx>
      <c:valAx>
        <c:axId val="22987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87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71.64</c:v>
                </c:pt>
                <c:pt idx="1">
                  <c:v>71.03</c:v>
                </c:pt>
                <c:pt idx="2">
                  <c:v>67.17</c:v>
                </c:pt>
                <c:pt idx="3">
                  <c:v>65.349999999999994</c:v>
                </c:pt>
                <c:pt idx="4">
                  <c:v>65.459999999999994</c:v>
                </c:pt>
              </c:numCache>
            </c:numRef>
          </c:val>
        </c:ser>
        <c:dLbls>
          <c:showLegendKey val="0"/>
          <c:showVal val="0"/>
          <c:showCatName val="0"/>
          <c:showSerName val="0"/>
          <c:showPercent val="0"/>
          <c:showBubbleSize val="0"/>
        </c:dLbls>
        <c:gapWidth val="150"/>
        <c:axId val="230797144"/>
        <c:axId val="2307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30797144"/>
        <c:axId val="230797536"/>
      </c:lineChart>
      <c:dateAx>
        <c:axId val="230797144"/>
        <c:scaling>
          <c:orientation val="minMax"/>
        </c:scaling>
        <c:delete val="1"/>
        <c:axPos val="b"/>
        <c:numFmt formatCode="ge" sourceLinked="1"/>
        <c:majorTickMark val="none"/>
        <c:minorTickMark val="none"/>
        <c:tickLblPos val="none"/>
        <c:crossAx val="230797536"/>
        <c:crosses val="autoZero"/>
        <c:auto val="1"/>
        <c:lblOffset val="100"/>
        <c:baseTimeUnit val="years"/>
      </c:dateAx>
      <c:valAx>
        <c:axId val="2307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9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80.180000000000007</c:v>
                </c:pt>
                <c:pt idx="1">
                  <c:v>80.069999999999993</c:v>
                </c:pt>
                <c:pt idx="2">
                  <c:v>84.01</c:v>
                </c:pt>
                <c:pt idx="3">
                  <c:v>85.58</c:v>
                </c:pt>
                <c:pt idx="4">
                  <c:v>84.91</c:v>
                </c:pt>
              </c:numCache>
            </c:numRef>
          </c:val>
        </c:ser>
        <c:dLbls>
          <c:showLegendKey val="0"/>
          <c:showVal val="0"/>
          <c:showCatName val="0"/>
          <c:showSerName val="0"/>
          <c:showPercent val="0"/>
          <c:showBubbleSize val="0"/>
        </c:dLbls>
        <c:gapWidth val="150"/>
        <c:axId val="230798712"/>
        <c:axId val="2307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230798712"/>
        <c:axId val="230799104"/>
      </c:lineChart>
      <c:dateAx>
        <c:axId val="230798712"/>
        <c:scaling>
          <c:orientation val="minMax"/>
        </c:scaling>
        <c:delete val="1"/>
        <c:axPos val="b"/>
        <c:numFmt formatCode="ge" sourceLinked="1"/>
        <c:majorTickMark val="none"/>
        <c:minorTickMark val="none"/>
        <c:tickLblPos val="none"/>
        <c:crossAx val="230799104"/>
        <c:crosses val="autoZero"/>
        <c:auto val="1"/>
        <c:lblOffset val="100"/>
        <c:baseTimeUnit val="years"/>
      </c:dateAx>
      <c:valAx>
        <c:axId val="2307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9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107.16</c:v>
                </c:pt>
                <c:pt idx="1">
                  <c:v>106.76</c:v>
                </c:pt>
                <c:pt idx="2">
                  <c:v>118.39</c:v>
                </c:pt>
                <c:pt idx="3">
                  <c:v>115.66</c:v>
                </c:pt>
                <c:pt idx="4">
                  <c:v>115.34</c:v>
                </c:pt>
              </c:numCache>
            </c:numRef>
          </c:val>
        </c:ser>
        <c:dLbls>
          <c:showLegendKey val="0"/>
          <c:showVal val="0"/>
          <c:showCatName val="0"/>
          <c:showSerName val="0"/>
          <c:showPercent val="0"/>
          <c:showBubbleSize val="0"/>
        </c:dLbls>
        <c:gapWidth val="150"/>
        <c:axId val="230362496"/>
        <c:axId val="2303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230362496"/>
        <c:axId val="230362880"/>
      </c:lineChart>
      <c:dateAx>
        <c:axId val="230362496"/>
        <c:scaling>
          <c:orientation val="minMax"/>
        </c:scaling>
        <c:delete val="1"/>
        <c:axPos val="b"/>
        <c:numFmt formatCode="ge" sourceLinked="1"/>
        <c:majorTickMark val="none"/>
        <c:minorTickMark val="none"/>
        <c:tickLblPos val="none"/>
        <c:crossAx val="230362880"/>
        <c:crosses val="autoZero"/>
        <c:auto val="1"/>
        <c:lblOffset val="100"/>
        <c:baseTimeUnit val="years"/>
      </c:dateAx>
      <c:valAx>
        <c:axId val="23036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3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50.03</c:v>
                </c:pt>
                <c:pt idx="1">
                  <c:v>51.69</c:v>
                </c:pt>
                <c:pt idx="2">
                  <c:v>52.7</c:v>
                </c:pt>
                <c:pt idx="3">
                  <c:v>53.59</c:v>
                </c:pt>
                <c:pt idx="4">
                  <c:v>54.04</c:v>
                </c:pt>
              </c:numCache>
            </c:numRef>
          </c:val>
        </c:ser>
        <c:dLbls>
          <c:showLegendKey val="0"/>
          <c:showVal val="0"/>
          <c:showCatName val="0"/>
          <c:showSerName val="0"/>
          <c:showPercent val="0"/>
          <c:showBubbleSize val="0"/>
        </c:dLbls>
        <c:gapWidth val="150"/>
        <c:axId val="230403776"/>
        <c:axId val="2304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230403776"/>
        <c:axId val="230404160"/>
      </c:lineChart>
      <c:dateAx>
        <c:axId val="230403776"/>
        <c:scaling>
          <c:orientation val="minMax"/>
        </c:scaling>
        <c:delete val="1"/>
        <c:axPos val="b"/>
        <c:numFmt formatCode="ge" sourceLinked="1"/>
        <c:majorTickMark val="none"/>
        <c:minorTickMark val="none"/>
        <c:tickLblPos val="none"/>
        <c:crossAx val="230404160"/>
        <c:crosses val="autoZero"/>
        <c:auto val="1"/>
        <c:lblOffset val="100"/>
        <c:baseTimeUnit val="years"/>
      </c:dateAx>
      <c:valAx>
        <c:axId val="2304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0.77</c:v>
                </c:pt>
                <c:pt idx="1">
                  <c:v>1.56</c:v>
                </c:pt>
                <c:pt idx="2">
                  <c:v>1.92</c:v>
                </c:pt>
                <c:pt idx="3">
                  <c:v>3.31</c:v>
                </c:pt>
                <c:pt idx="4">
                  <c:v>3.12</c:v>
                </c:pt>
              </c:numCache>
            </c:numRef>
          </c:val>
        </c:ser>
        <c:dLbls>
          <c:showLegendKey val="0"/>
          <c:showVal val="0"/>
          <c:showCatName val="0"/>
          <c:showSerName val="0"/>
          <c:showPercent val="0"/>
          <c:showBubbleSize val="0"/>
        </c:dLbls>
        <c:gapWidth val="150"/>
        <c:axId val="230477496"/>
        <c:axId val="23047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230477496"/>
        <c:axId val="230477904"/>
      </c:lineChart>
      <c:dateAx>
        <c:axId val="230477496"/>
        <c:scaling>
          <c:orientation val="minMax"/>
        </c:scaling>
        <c:delete val="1"/>
        <c:axPos val="b"/>
        <c:numFmt formatCode="ge" sourceLinked="1"/>
        <c:majorTickMark val="none"/>
        <c:minorTickMark val="none"/>
        <c:tickLblPos val="none"/>
        <c:crossAx val="230477904"/>
        <c:crosses val="autoZero"/>
        <c:auto val="1"/>
        <c:lblOffset val="100"/>
        <c:baseTimeUnit val="years"/>
      </c:dateAx>
      <c:valAx>
        <c:axId val="23047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47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479080"/>
        <c:axId val="23047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230479080"/>
        <c:axId val="230479472"/>
      </c:lineChart>
      <c:dateAx>
        <c:axId val="230479080"/>
        <c:scaling>
          <c:orientation val="minMax"/>
        </c:scaling>
        <c:delete val="1"/>
        <c:axPos val="b"/>
        <c:numFmt formatCode="ge" sourceLinked="1"/>
        <c:majorTickMark val="none"/>
        <c:minorTickMark val="none"/>
        <c:tickLblPos val="none"/>
        <c:crossAx val="230479472"/>
        <c:crosses val="autoZero"/>
        <c:auto val="1"/>
        <c:lblOffset val="100"/>
        <c:baseTimeUnit val="years"/>
      </c:dateAx>
      <c:valAx>
        <c:axId val="23047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47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1030.21</c:v>
                </c:pt>
                <c:pt idx="1">
                  <c:v>1103.81</c:v>
                </c:pt>
                <c:pt idx="2">
                  <c:v>418.43</c:v>
                </c:pt>
                <c:pt idx="3">
                  <c:v>376.22</c:v>
                </c:pt>
                <c:pt idx="4">
                  <c:v>378.42</c:v>
                </c:pt>
              </c:numCache>
            </c:numRef>
          </c:val>
        </c:ser>
        <c:dLbls>
          <c:showLegendKey val="0"/>
          <c:showVal val="0"/>
          <c:showCatName val="0"/>
          <c:showSerName val="0"/>
          <c:showPercent val="0"/>
          <c:showBubbleSize val="0"/>
        </c:dLbls>
        <c:gapWidth val="150"/>
        <c:axId val="230480648"/>
        <c:axId val="23048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230480648"/>
        <c:axId val="230481040"/>
      </c:lineChart>
      <c:dateAx>
        <c:axId val="230480648"/>
        <c:scaling>
          <c:orientation val="minMax"/>
        </c:scaling>
        <c:delete val="1"/>
        <c:axPos val="b"/>
        <c:numFmt formatCode="ge" sourceLinked="1"/>
        <c:majorTickMark val="none"/>
        <c:minorTickMark val="none"/>
        <c:tickLblPos val="none"/>
        <c:crossAx val="230481040"/>
        <c:crosses val="autoZero"/>
        <c:auto val="1"/>
        <c:lblOffset val="100"/>
        <c:baseTimeUnit val="years"/>
      </c:dateAx>
      <c:valAx>
        <c:axId val="23048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48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292.62</c:v>
                </c:pt>
                <c:pt idx="1">
                  <c:v>278.39</c:v>
                </c:pt>
                <c:pt idx="2">
                  <c:v>271.49</c:v>
                </c:pt>
                <c:pt idx="3">
                  <c:v>271.85000000000002</c:v>
                </c:pt>
                <c:pt idx="4">
                  <c:v>271.35000000000002</c:v>
                </c:pt>
              </c:numCache>
            </c:numRef>
          </c:val>
        </c:ser>
        <c:dLbls>
          <c:showLegendKey val="0"/>
          <c:showVal val="0"/>
          <c:showCatName val="0"/>
          <c:showSerName val="0"/>
          <c:showPercent val="0"/>
          <c:showBubbleSize val="0"/>
        </c:dLbls>
        <c:gapWidth val="150"/>
        <c:axId val="230318760"/>
        <c:axId val="23031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230318760"/>
        <c:axId val="230319152"/>
      </c:lineChart>
      <c:dateAx>
        <c:axId val="230318760"/>
        <c:scaling>
          <c:orientation val="minMax"/>
        </c:scaling>
        <c:delete val="1"/>
        <c:axPos val="b"/>
        <c:numFmt formatCode="ge" sourceLinked="1"/>
        <c:majorTickMark val="none"/>
        <c:minorTickMark val="none"/>
        <c:tickLblPos val="none"/>
        <c:crossAx val="230319152"/>
        <c:crosses val="autoZero"/>
        <c:auto val="1"/>
        <c:lblOffset val="100"/>
        <c:baseTimeUnit val="years"/>
      </c:dateAx>
      <c:valAx>
        <c:axId val="23031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31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104.43</c:v>
                </c:pt>
                <c:pt idx="1">
                  <c:v>104.09</c:v>
                </c:pt>
                <c:pt idx="2">
                  <c:v>116.89</c:v>
                </c:pt>
                <c:pt idx="3">
                  <c:v>114</c:v>
                </c:pt>
                <c:pt idx="4">
                  <c:v>114.03</c:v>
                </c:pt>
              </c:numCache>
            </c:numRef>
          </c:val>
        </c:ser>
        <c:dLbls>
          <c:showLegendKey val="0"/>
          <c:showVal val="0"/>
          <c:showCatName val="0"/>
          <c:showSerName val="0"/>
          <c:showPercent val="0"/>
          <c:showBubbleSize val="0"/>
        </c:dLbls>
        <c:gapWidth val="150"/>
        <c:axId val="230320328"/>
        <c:axId val="23032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230320328"/>
        <c:axId val="230320720"/>
      </c:lineChart>
      <c:dateAx>
        <c:axId val="230320328"/>
        <c:scaling>
          <c:orientation val="minMax"/>
        </c:scaling>
        <c:delete val="1"/>
        <c:axPos val="b"/>
        <c:numFmt formatCode="ge" sourceLinked="1"/>
        <c:majorTickMark val="none"/>
        <c:minorTickMark val="none"/>
        <c:tickLblPos val="none"/>
        <c:crossAx val="230320720"/>
        <c:crosses val="autoZero"/>
        <c:auto val="1"/>
        <c:lblOffset val="100"/>
        <c:baseTimeUnit val="years"/>
      </c:dateAx>
      <c:valAx>
        <c:axId val="23032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2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230.02</c:v>
                </c:pt>
                <c:pt idx="1">
                  <c:v>230.9</c:v>
                </c:pt>
                <c:pt idx="2">
                  <c:v>205.49</c:v>
                </c:pt>
                <c:pt idx="3">
                  <c:v>206.55</c:v>
                </c:pt>
                <c:pt idx="4">
                  <c:v>206.93</c:v>
                </c:pt>
              </c:numCache>
            </c:numRef>
          </c:val>
        </c:ser>
        <c:dLbls>
          <c:showLegendKey val="0"/>
          <c:showVal val="0"/>
          <c:showCatName val="0"/>
          <c:showSerName val="0"/>
          <c:showPercent val="0"/>
          <c:showBubbleSize val="0"/>
        </c:dLbls>
        <c:gapWidth val="150"/>
        <c:axId val="230321896"/>
        <c:axId val="2307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30321896"/>
        <c:axId val="230795968"/>
      </c:lineChart>
      <c:dateAx>
        <c:axId val="230321896"/>
        <c:scaling>
          <c:orientation val="minMax"/>
        </c:scaling>
        <c:delete val="1"/>
        <c:axPos val="b"/>
        <c:numFmt formatCode="ge" sourceLinked="1"/>
        <c:majorTickMark val="none"/>
        <c:minorTickMark val="none"/>
        <c:tickLblPos val="none"/>
        <c:crossAx val="230795968"/>
        <c:crosses val="autoZero"/>
        <c:auto val="1"/>
        <c:lblOffset val="100"/>
        <c:baseTimeUnit val="years"/>
      </c:dateAx>
      <c:valAx>
        <c:axId val="2307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2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6" zoomScaleNormal="100" workbookViewId="0">
      <selection activeCell="CI73" sqref="CI7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富山県　氷見市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117</v>
      </c>
      <c r="AE8" s="60"/>
      <c r="AF8" s="60"/>
      <c r="AG8" s="60"/>
      <c r="AH8" s="60"/>
      <c r="AI8" s="60"/>
      <c r="AJ8" s="60"/>
      <c r="AK8" s="5"/>
      <c r="AL8" s="61">
        <f>データ!$R$6</f>
        <v>49105</v>
      </c>
      <c r="AM8" s="61"/>
      <c r="AN8" s="61"/>
      <c r="AO8" s="61"/>
      <c r="AP8" s="61"/>
      <c r="AQ8" s="61"/>
      <c r="AR8" s="61"/>
      <c r="AS8" s="61"/>
      <c r="AT8" s="51">
        <f>データ!$S$6</f>
        <v>230.56</v>
      </c>
      <c r="AU8" s="52"/>
      <c r="AV8" s="52"/>
      <c r="AW8" s="52"/>
      <c r="AX8" s="52"/>
      <c r="AY8" s="52"/>
      <c r="AZ8" s="52"/>
      <c r="BA8" s="52"/>
      <c r="BB8" s="53">
        <f>データ!$T$6</f>
        <v>212.98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65.22</v>
      </c>
      <c r="J10" s="52"/>
      <c r="K10" s="52"/>
      <c r="L10" s="52"/>
      <c r="M10" s="52"/>
      <c r="N10" s="52"/>
      <c r="O10" s="64"/>
      <c r="P10" s="53">
        <f>データ!$P$6</f>
        <v>87.55</v>
      </c>
      <c r="Q10" s="53"/>
      <c r="R10" s="53"/>
      <c r="S10" s="53"/>
      <c r="T10" s="53"/>
      <c r="U10" s="53"/>
      <c r="V10" s="53"/>
      <c r="W10" s="61">
        <f>データ!$Q$6</f>
        <v>4578</v>
      </c>
      <c r="X10" s="61"/>
      <c r="Y10" s="61"/>
      <c r="Z10" s="61"/>
      <c r="AA10" s="61"/>
      <c r="AB10" s="61"/>
      <c r="AC10" s="61"/>
      <c r="AD10" s="2"/>
      <c r="AE10" s="2"/>
      <c r="AF10" s="2"/>
      <c r="AG10" s="2"/>
      <c r="AH10" s="5"/>
      <c r="AI10" s="5"/>
      <c r="AJ10" s="5"/>
      <c r="AK10" s="5"/>
      <c r="AL10" s="61">
        <f>データ!$U$6</f>
        <v>42764</v>
      </c>
      <c r="AM10" s="61"/>
      <c r="AN10" s="61"/>
      <c r="AO10" s="61"/>
      <c r="AP10" s="61"/>
      <c r="AQ10" s="61"/>
      <c r="AR10" s="61"/>
      <c r="AS10" s="61"/>
      <c r="AT10" s="51">
        <f>データ!$V$6</f>
        <v>105.93</v>
      </c>
      <c r="AU10" s="52"/>
      <c r="AV10" s="52"/>
      <c r="AW10" s="52"/>
      <c r="AX10" s="52"/>
      <c r="AY10" s="52"/>
      <c r="AZ10" s="52"/>
      <c r="BA10" s="52"/>
      <c r="BB10" s="53">
        <f>データ!$W$6</f>
        <v>403.7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3" t="s">
        <v>119</v>
      </c>
      <c r="BM66" s="94"/>
      <c r="BN66" s="94"/>
      <c r="BO66" s="94"/>
      <c r="BP66" s="94"/>
      <c r="BQ66" s="94"/>
      <c r="BR66" s="94"/>
      <c r="BS66" s="94"/>
      <c r="BT66" s="94"/>
      <c r="BU66" s="94"/>
      <c r="BV66" s="94"/>
      <c r="BW66" s="94"/>
      <c r="BX66" s="94"/>
      <c r="BY66" s="94"/>
      <c r="BZ66" s="95"/>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3"/>
      <c r="BM67" s="94"/>
      <c r="BN67" s="94"/>
      <c r="BO67" s="94"/>
      <c r="BP67" s="94"/>
      <c r="BQ67" s="94"/>
      <c r="BR67" s="94"/>
      <c r="BS67" s="94"/>
      <c r="BT67" s="94"/>
      <c r="BU67" s="94"/>
      <c r="BV67" s="94"/>
      <c r="BW67" s="94"/>
      <c r="BX67" s="94"/>
      <c r="BY67" s="94"/>
      <c r="BZ67" s="95"/>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3"/>
      <c r="BM68" s="94"/>
      <c r="BN68" s="94"/>
      <c r="BO68" s="94"/>
      <c r="BP68" s="94"/>
      <c r="BQ68" s="94"/>
      <c r="BR68" s="94"/>
      <c r="BS68" s="94"/>
      <c r="BT68" s="94"/>
      <c r="BU68" s="94"/>
      <c r="BV68" s="94"/>
      <c r="BW68" s="94"/>
      <c r="BX68" s="94"/>
      <c r="BY68" s="94"/>
      <c r="BZ68" s="95"/>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3"/>
      <c r="BM69" s="94"/>
      <c r="BN69" s="94"/>
      <c r="BO69" s="94"/>
      <c r="BP69" s="94"/>
      <c r="BQ69" s="94"/>
      <c r="BR69" s="94"/>
      <c r="BS69" s="94"/>
      <c r="BT69" s="94"/>
      <c r="BU69" s="94"/>
      <c r="BV69" s="94"/>
      <c r="BW69" s="94"/>
      <c r="BX69" s="94"/>
      <c r="BY69" s="94"/>
      <c r="BZ69" s="95"/>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3"/>
      <c r="BM70" s="94"/>
      <c r="BN70" s="94"/>
      <c r="BO70" s="94"/>
      <c r="BP70" s="94"/>
      <c r="BQ70" s="94"/>
      <c r="BR70" s="94"/>
      <c r="BS70" s="94"/>
      <c r="BT70" s="94"/>
      <c r="BU70" s="94"/>
      <c r="BV70" s="94"/>
      <c r="BW70" s="94"/>
      <c r="BX70" s="94"/>
      <c r="BY70" s="94"/>
      <c r="BZ70" s="95"/>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3"/>
      <c r="BM71" s="94"/>
      <c r="BN71" s="94"/>
      <c r="BO71" s="94"/>
      <c r="BP71" s="94"/>
      <c r="BQ71" s="94"/>
      <c r="BR71" s="94"/>
      <c r="BS71" s="94"/>
      <c r="BT71" s="94"/>
      <c r="BU71" s="94"/>
      <c r="BV71" s="94"/>
      <c r="BW71" s="94"/>
      <c r="BX71" s="94"/>
      <c r="BY71" s="94"/>
      <c r="BZ71" s="95"/>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3"/>
      <c r="BM72" s="94"/>
      <c r="BN72" s="94"/>
      <c r="BO72" s="94"/>
      <c r="BP72" s="94"/>
      <c r="BQ72" s="94"/>
      <c r="BR72" s="94"/>
      <c r="BS72" s="94"/>
      <c r="BT72" s="94"/>
      <c r="BU72" s="94"/>
      <c r="BV72" s="94"/>
      <c r="BW72" s="94"/>
      <c r="BX72" s="94"/>
      <c r="BY72" s="94"/>
      <c r="BZ72" s="95"/>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3"/>
      <c r="BM73" s="94"/>
      <c r="BN73" s="94"/>
      <c r="BO73" s="94"/>
      <c r="BP73" s="94"/>
      <c r="BQ73" s="94"/>
      <c r="BR73" s="94"/>
      <c r="BS73" s="94"/>
      <c r="BT73" s="94"/>
      <c r="BU73" s="94"/>
      <c r="BV73" s="94"/>
      <c r="BW73" s="94"/>
      <c r="BX73" s="94"/>
      <c r="BY73" s="94"/>
      <c r="BZ73" s="95"/>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3"/>
      <c r="BM74" s="94"/>
      <c r="BN74" s="94"/>
      <c r="BO74" s="94"/>
      <c r="BP74" s="94"/>
      <c r="BQ74" s="94"/>
      <c r="BR74" s="94"/>
      <c r="BS74" s="94"/>
      <c r="BT74" s="94"/>
      <c r="BU74" s="94"/>
      <c r="BV74" s="94"/>
      <c r="BW74" s="94"/>
      <c r="BX74" s="94"/>
      <c r="BY74" s="94"/>
      <c r="BZ74" s="95"/>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3"/>
      <c r="BM75" s="94"/>
      <c r="BN75" s="94"/>
      <c r="BO75" s="94"/>
      <c r="BP75" s="94"/>
      <c r="BQ75" s="94"/>
      <c r="BR75" s="94"/>
      <c r="BS75" s="94"/>
      <c r="BT75" s="94"/>
      <c r="BU75" s="94"/>
      <c r="BV75" s="94"/>
      <c r="BW75" s="94"/>
      <c r="BX75" s="94"/>
      <c r="BY75" s="94"/>
      <c r="BZ75" s="95"/>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3"/>
      <c r="BM76" s="94"/>
      <c r="BN76" s="94"/>
      <c r="BO76" s="94"/>
      <c r="BP76" s="94"/>
      <c r="BQ76" s="94"/>
      <c r="BR76" s="94"/>
      <c r="BS76" s="94"/>
      <c r="BT76" s="94"/>
      <c r="BU76" s="94"/>
      <c r="BV76" s="94"/>
      <c r="BW76" s="94"/>
      <c r="BX76" s="94"/>
      <c r="BY76" s="94"/>
      <c r="BZ76" s="95"/>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3"/>
      <c r="BM77" s="94"/>
      <c r="BN77" s="94"/>
      <c r="BO77" s="94"/>
      <c r="BP77" s="94"/>
      <c r="BQ77" s="94"/>
      <c r="BR77" s="94"/>
      <c r="BS77" s="94"/>
      <c r="BT77" s="94"/>
      <c r="BU77" s="94"/>
      <c r="BV77" s="94"/>
      <c r="BW77" s="94"/>
      <c r="BX77" s="94"/>
      <c r="BY77" s="94"/>
      <c r="BZ77" s="95"/>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3"/>
      <c r="BM78" s="94"/>
      <c r="BN78" s="94"/>
      <c r="BO78" s="94"/>
      <c r="BP78" s="94"/>
      <c r="BQ78" s="94"/>
      <c r="BR78" s="94"/>
      <c r="BS78" s="94"/>
      <c r="BT78" s="94"/>
      <c r="BU78" s="94"/>
      <c r="BV78" s="94"/>
      <c r="BW78" s="94"/>
      <c r="BX78" s="94"/>
      <c r="BY78" s="94"/>
      <c r="BZ78" s="95"/>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93"/>
      <c r="BM79" s="94"/>
      <c r="BN79" s="94"/>
      <c r="BO79" s="94"/>
      <c r="BP79" s="94"/>
      <c r="BQ79" s="94"/>
      <c r="BR79" s="94"/>
      <c r="BS79" s="94"/>
      <c r="BT79" s="94"/>
      <c r="BU79" s="94"/>
      <c r="BV79" s="94"/>
      <c r="BW79" s="94"/>
      <c r="BX79" s="94"/>
      <c r="BY79" s="94"/>
      <c r="BZ79" s="95"/>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93"/>
      <c r="BM80" s="94"/>
      <c r="BN80" s="94"/>
      <c r="BO80" s="94"/>
      <c r="BP80" s="94"/>
      <c r="BQ80" s="94"/>
      <c r="BR80" s="94"/>
      <c r="BS80" s="94"/>
      <c r="BT80" s="94"/>
      <c r="BU80" s="94"/>
      <c r="BV80" s="94"/>
      <c r="BW80" s="94"/>
      <c r="BX80" s="94"/>
      <c r="BY80" s="94"/>
      <c r="BZ80" s="95"/>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3"/>
      <c r="BM81" s="94"/>
      <c r="BN81" s="94"/>
      <c r="BO81" s="94"/>
      <c r="BP81" s="94"/>
      <c r="BQ81" s="94"/>
      <c r="BR81" s="94"/>
      <c r="BS81" s="94"/>
      <c r="BT81" s="94"/>
      <c r="BU81" s="94"/>
      <c r="BV81" s="94"/>
      <c r="BW81" s="94"/>
      <c r="BX81" s="94"/>
      <c r="BY81" s="94"/>
      <c r="BZ81" s="9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6"/>
      <c r="BM82" s="97"/>
      <c r="BN82" s="97"/>
      <c r="BO82" s="97"/>
      <c r="BP82" s="97"/>
      <c r="BQ82" s="97"/>
      <c r="BR82" s="97"/>
      <c r="BS82" s="97"/>
      <c r="BT82" s="97"/>
      <c r="BU82" s="97"/>
      <c r="BV82" s="97"/>
      <c r="BW82" s="97"/>
      <c r="BX82" s="97"/>
      <c r="BY82" s="97"/>
      <c r="BZ82" s="98"/>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6" t="s">
        <v>62</v>
      </c>
      <c r="I3" s="87"/>
      <c r="J3" s="87"/>
      <c r="K3" s="87"/>
      <c r="L3" s="87"/>
      <c r="M3" s="87"/>
      <c r="N3" s="87"/>
      <c r="O3" s="87"/>
      <c r="P3" s="87"/>
      <c r="Q3" s="87"/>
      <c r="R3" s="87"/>
      <c r="S3" s="87"/>
      <c r="T3" s="87"/>
      <c r="U3" s="87"/>
      <c r="V3" s="87"/>
      <c r="W3" s="88"/>
      <c r="X3" s="92" t="s">
        <v>63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64</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9" t="s">
        <v>65</v>
      </c>
      <c r="B4" s="31"/>
      <c r="C4" s="31"/>
      <c r="D4" s="31"/>
      <c r="E4" s="31"/>
      <c r="F4" s="31"/>
      <c r="G4" s="31"/>
      <c r="H4" s="89"/>
      <c r="I4" s="90"/>
      <c r="J4" s="90"/>
      <c r="K4" s="90"/>
      <c r="L4" s="90"/>
      <c r="M4" s="90"/>
      <c r="N4" s="90"/>
      <c r="O4" s="90"/>
      <c r="P4" s="90"/>
      <c r="Q4" s="90"/>
      <c r="R4" s="90"/>
      <c r="S4" s="90"/>
      <c r="T4" s="90"/>
      <c r="U4" s="90"/>
      <c r="V4" s="90"/>
      <c r="W4" s="91"/>
      <c r="X4" s="85" t="s">
        <v>66</v>
      </c>
      <c r="Y4" s="85"/>
      <c r="Z4" s="85"/>
      <c r="AA4" s="85"/>
      <c r="AB4" s="85"/>
      <c r="AC4" s="85"/>
      <c r="AD4" s="85"/>
      <c r="AE4" s="85"/>
      <c r="AF4" s="85"/>
      <c r="AG4" s="85"/>
      <c r="AH4" s="85"/>
      <c r="AI4" s="85" t="s">
        <v>67</v>
      </c>
      <c r="AJ4" s="85"/>
      <c r="AK4" s="85"/>
      <c r="AL4" s="85"/>
      <c r="AM4" s="85"/>
      <c r="AN4" s="85"/>
      <c r="AO4" s="85"/>
      <c r="AP4" s="85"/>
      <c r="AQ4" s="85"/>
      <c r="AR4" s="85"/>
      <c r="AS4" s="85"/>
      <c r="AT4" s="85" t="s">
        <v>68</v>
      </c>
      <c r="AU4" s="85"/>
      <c r="AV4" s="85"/>
      <c r="AW4" s="85"/>
      <c r="AX4" s="85"/>
      <c r="AY4" s="85"/>
      <c r="AZ4" s="85"/>
      <c r="BA4" s="85"/>
      <c r="BB4" s="85"/>
      <c r="BC4" s="85"/>
      <c r="BD4" s="85"/>
      <c r="BE4" s="85" t="s">
        <v>69</v>
      </c>
      <c r="BF4" s="85"/>
      <c r="BG4" s="85"/>
      <c r="BH4" s="85"/>
      <c r="BI4" s="85"/>
      <c r="BJ4" s="85"/>
      <c r="BK4" s="85"/>
      <c r="BL4" s="85"/>
      <c r="BM4" s="85"/>
      <c r="BN4" s="85"/>
      <c r="BO4" s="85"/>
      <c r="BP4" s="85" t="s">
        <v>70</v>
      </c>
      <c r="BQ4" s="85"/>
      <c r="BR4" s="85"/>
      <c r="BS4" s="85"/>
      <c r="BT4" s="85"/>
      <c r="BU4" s="85"/>
      <c r="BV4" s="85"/>
      <c r="BW4" s="85"/>
      <c r="BX4" s="85"/>
      <c r="BY4" s="85"/>
      <c r="BZ4" s="85"/>
      <c r="CA4" s="85" t="s">
        <v>71</v>
      </c>
      <c r="CB4" s="85"/>
      <c r="CC4" s="85"/>
      <c r="CD4" s="85"/>
      <c r="CE4" s="85"/>
      <c r="CF4" s="85"/>
      <c r="CG4" s="85"/>
      <c r="CH4" s="85"/>
      <c r="CI4" s="85"/>
      <c r="CJ4" s="85"/>
      <c r="CK4" s="85"/>
      <c r="CL4" s="85" t="s">
        <v>72</v>
      </c>
      <c r="CM4" s="85"/>
      <c r="CN4" s="85"/>
      <c r="CO4" s="85"/>
      <c r="CP4" s="85"/>
      <c r="CQ4" s="85"/>
      <c r="CR4" s="85"/>
      <c r="CS4" s="85"/>
      <c r="CT4" s="85"/>
      <c r="CU4" s="85"/>
      <c r="CV4" s="85"/>
      <c r="CW4" s="85" t="s">
        <v>73</v>
      </c>
      <c r="CX4" s="85"/>
      <c r="CY4" s="85"/>
      <c r="CZ4" s="85"/>
      <c r="DA4" s="85"/>
      <c r="DB4" s="85"/>
      <c r="DC4" s="85"/>
      <c r="DD4" s="85"/>
      <c r="DE4" s="85"/>
      <c r="DF4" s="85"/>
      <c r="DG4" s="85"/>
      <c r="DH4" s="85" t="s">
        <v>74</v>
      </c>
      <c r="DI4" s="85"/>
      <c r="DJ4" s="85"/>
      <c r="DK4" s="85"/>
      <c r="DL4" s="85"/>
      <c r="DM4" s="85"/>
      <c r="DN4" s="85"/>
      <c r="DO4" s="85"/>
      <c r="DP4" s="85"/>
      <c r="DQ4" s="85"/>
      <c r="DR4" s="85"/>
      <c r="DS4" s="85" t="s">
        <v>75</v>
      </c>
      <c r="DT4" s="85"/>
      <c r="DU4" s="85"/>
      <c r="DV4" s="85"/>
      <c r="DW4" s="85"/>
      <c r="DX4" s="85"/>
      <c r="DY4" s="85"/>
      <c r="DZ4" s="85"/>
      <c r="EA4" s="85"/>
      <c r="EB4" s="85"/>
      <c r="EC4" s="85"/>
      <c r="ED4" s="85" t="s">
        <v>76</v>
      </c>
      <c r="EE4" s="85"/>
      <c r="EF4" s="85"/>
      <c r="EG4" s="85"/>
      <c r="EH4" s="85"/>
      <c r="EI4" s="85"/>
      <c r="EJ4" s="85"/>
      <c r="EK4" s="85"/>
      <c r="EL4" s="85"/>
      <c r="EM4" s="85"/>
      <c r="EN4" s="85"/>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162051</v>
      </c>
      <c r="D6" s="34">
        <f t="shared" si="3"/>
        <v>46</v>
      </c>
      <c r="E6" s="34">
        <f t="shared" si="3"/>
        <v>1</v>
      </c>
      <c r="F6" s="34">
        <f t="shared" si="3"/>
        <v>0</v>
      </c>
      <c r="G6" s="34">
        <f t="shared" si="3"/>
        <v>1</v>
      </c>
      <c r="H6" s="34" t="str">
        <f t="shared" si="3"/>
        <v>富山県　氷見市</v>
      </c>
      <c r="I6" s="34" t="str">
        <f t="shared" si="3"/>
        <v>法適用</v>
      </c>
      <c r="J6" s="34" t="str">
        <f t="shared" si="3"/>
        <v>水道事業</v>
      </c>
      <c r="K6" s="34" t="str">
        <f t="shared" si="3"/>
        <v>末端給水事業</v>
      </c>
      <c r="L6" s="34" t="str">
        <f t="shared" si="3"/>
        <v>A5</v>
      </c>
      <c r="M6" s="34">
        <f t="shared" si="3"/>
        <v>0</v>
      </c>
      <c r="N6" s="35" t="str">
        <f t="shared" si="3"/>
        <v>-</v>
      </c>
      <c r="O6" s="35">
        <f t="shared" si="3"/>
        <v>65.22</v>
      </c>
      <c r="P6" s="35">
        <f t="shared" si="3"/>
        <v>87.55</v>
      </c>
      <c r="Q6" s="35">
        <f t="shared" si="3"/>
        <v>4578</v>
      </c>
      <c r="R6" s="35">
        <f t="shared" si="3"/>
        <v>49105</v>
      </c>
      <c r="S6" s="35">
        <f t="shared" si="3"/>
        <v>230.56</v>
      </c>
      <c r="T6" s="35">
        <f t="shared" si="3"/>
        <v>212.98</v>
      </c>
      <c r="U6" s="35">
        <f t="shared" si="3"/>
        <v>42764</v>
      </c>
      <c r="V6" s="35">
        <f t="shared" si="3"/>
        <v>105.93</v>
      </c>
      <c r="W6" s="35">
        <f t="shared" si="3"/>
        <v>403.7</v>
      </c>
      <c r="X6" s="36">
        <f>IF(X7="",NA(),X7)</f>
        <v>107.16</v>
      </c>
      <c r="Y6" s="36">
        <f t="shared" ref="Y6:AG6" si="4">IF(Y7="",NA(),Y7)</f>
        <v>106.76</v>
      </c>
      <c r="Z6" s="36">
        <f t="shared" si="4"/>
        <v>118.39</v>
      </c>
      <c r="AA6" s="36">
        <f t="shared" si="4"/>
        <v>115.66</v>
      </c>
      <c r="AB6" s="36">
        <f t="shared" si="4"/>
        <v>115.34</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1030.21</v>
      </c>
      <c r="AU6" s="36">
        <f t="shared" ref="AU6:BC6" si="6">IF(AU7="",NA(),AU7)</f>
        <v>1103.81</v>
      </c>
      <c r="AV6" s="36">
        <f t="shared" si="6"/>
        <v>418.43</v>
      </c>
      <c r="AW6" s="36">
        <f t="shared" si="6"/>
        <v>376.22</v>
      </c>
      <c r="AX6" s="36">
        <f t="shared" si="6"/>
        <v>378.42</v>
      </c>
      <c r="AY6" s="36">
        <f t="shared" si="6"/>
        <v>852.01</v>
      </c>
      <c r="AZ6" s="36">
        <f t="shared" si="6"/>
        <v>909.68</v>
      </c>
      <c r="BA6" s="36">
        <f t="shared" si="6"/>
        <v>382.09</v>
      </c>
      <c r="BB6" s="36">
        <f t="shared" si="6"/>
        <v>371.31</v>
      </c>
      <c r="BC6" s="36">
        <f t="shared" si="6"/>
        <v>377.63</v>
      </c>
      <c r="BD6" s="35" t="str">
        <f>IF(BD7="","",IF(BD7="-","【-】","【"&amp;SUBSTITUTE(TEXT(BD7,"#,##0.00"),"-","△")&amp;"】"))</f>
        <v>【262.87】</v>
      </c>
      <c r="BE6" s="36">
        <f>IF(BE7="",NA(),BE7)</f>
        <v>292.62</v>
      </c>
      <c r="BF6" s="36">
        <f t="shared" ref="BF6:BN6" si="7">IF(BF7="",NA(),BF7)</f>
        <v>278.39</v>
      </c>
      <c r="BG6" s="36">
        <f t="shared" si="7"/>
        <v>271.49</v>
      </c>
      <c r="BH6" s="36">
        <f t="shared" si="7"/>
        <v>271.85000000000002</v>
      </c>
      <c r="BI6" s="36">
        <f t="shared" si="7"/>
        <v>271.35000000000002</v>
      </c>
      <c r="BJ6" s="36">
        <f t="shared" si="7"/>
        <v>391.4</v>
      </c>
      <c r="BK6" s="36">
        <f t="shared" si="7"/>
        <v>382.65</v>
      </c>
      <c r="BL6" s="36">
        <f t="shared" si="7"/>
        <v>385.06</v>
      </c>
      <c r="BM6" s="36">
        <f t="shared" si="7"/>
        <v>373.09</v>
      </c>
      <c r="BN6" s="36">
        <f t="shared" si="7"/>
        <v>364.71</v>
      </c>
      <c r="BO6" s="35" t="str">
        <f>IF(BO7="","",IF(BO7="-","【-】","【"&amp;SUBSTITUTE(TEXT(BO7,"#,##0.00"),"-","△")&amp;"】"))</f>
        <v>【270.87】</v>
      </c>
      <c r="BP6" s="36">
        <f>IF(BP7="",NA(),BP7)</f>
        <v>104.43</v>
      </c>
      <c r="BQ6" s="36">
        <f t="shared" ref="BQ6:BY6" si="8">IF(BQ7="",NA(),BQ7)</f>
        <v>104.09</v>
      </c>
      <c r="BR6" s="36">
        <f t="shared" si="8"/>
        <v>116.89</v>
      </c>
      <c r="BS6" s="36">
        <f t="shared" si="8"/>
        <v>114</v>
      </c>
      <c r="BT6" s="36">
        <f t="shared" si="8"/>
        <v>114.03</v>
      </c>
      <c r="BU6" s="36">
        <f t="shared" si="8"/>
        <v>95.91</v>
      </c>
      <c r="BV6" s="36">
        <f t="shared" si="8"/>
        <v>96.1</v>
      </c>
      <c r="BW6" s="36">
        <f t="shared" si="8"/>
        <v>99.07</v>
      </c>
      <c r="BX6" s="36">
        <f t="shared" si="8"/>
        <v>99.99</v>
      </c>
      <c r="BY6" s="36">
        <f t="shared" si="8"/>
        <v>100.65</v>
      </c>
      <c r="BZ6" s="35" t="str">
        <f>IF(BZ7="","",IF(BZ7="-","【-】","【"&amp;SUBSTITUTE(TEXT(BZ7,"#,##0.00"),"-","△")&amp;"】"))</f>
        <v>【105.59】</v>
      </c>
      <c r="CA6" s="36">
        <f>IF(CA7="",NA(),CA7)</f>
        <v>230.02</v>
      </c>
      <c r="CB6" s="36">
        <f t="shared" ref="CB6:CJ6" si="9">IF(CB7="",NA(),CB7)</f>
        <v>230.9</v>
      </c>
      <c r="CC6" s="36">
        <f t="shared" si="9"/>
        <v>205.49</v>
      </c>
      <c r="CD6" s="36">
        <f t="shared" si="9"/>
        <v>206.55</v>
      </c>
      <c r="CE6" s="36">
        <f t="shared" si="9"/>
        <v>206.93</v>
      </c>
      <c r="CF6" s="36">
        <f t="shared" si="9"/>
        <v>179.29</v>
      </c>
      <c r="CG6" s="36">
        <f t="shared" si="9"/>
        <v>178.39</v>
      </c>
      <c r="CH6" s="36">
        <f t="shared" si="9"/>
        <v>173.03</v>
      </c>
      <c r="CI6" s="36">
        <f t="shared" si="9"/>
        <v>171.15</v>
      </c>
      <c r="CJ6" s="36">
        <f t="shared" si="9"/>
        <v>170.19</v>
      </c>
      <c r="CK6" s="35" t="str">
        <f>IF(CK7="","",IF(CK7="-","【-】","【"&amp;SUBSTITUTE(TEXT(CK7,"#,##0.00"),"-","△")&amp;"】"))</f>
        <v>【163.27】</v>
      </c>
      <c r="CL6" s="36">
        <f>IF(CL7="",NA(),CL7)</f>
        <v>71.64</v>
      </c>
      <c r="CM6" s="36">
        <f t="shared" ref="CM6:CU6" si="10">IF(CM7="",NA(),CM7)</f>
        <v>71.03</v>
      </c>
      <c r="CN6" s="36">
        <f t="shared" si="10"/>
        <v>67.17</v>
      </c>
      <c r="CO6" s="36">
        <f t="shared" si="10"/>
        <v>65.349999999999994</v>
      </c>
      <c r="CP6" s="36">
        <f t="shared" si="10"/>
        <v>65.459999999999994</v>
      </c>
      <c r="CQ6" s="36">
        <f t="shared" si="10"/>
        <v>59.09</v>
      </c>
      <c r="CR6" s="36">
        <f t="shared" si="10"/>
        <v>59.23</v>
      </c>
      <c r="CS6" s="36">
        <f t="shared" si="10"/>
        <v>58.58</v>
      </c>
      <c r="CT6" s="36">
        <f t="shared" si="10"/>
        <v>58.53</v>
      </c>
      <c r="CU6" s="36">
        <f t="shared" si="10"/>
        <v>59.01</v>
      </c>
      <c r="CV6" s="35" t="str">
        <f>IF(CV7="","",IF(CV7="-","【-】","【"&amp;SUBSTITUTE(TEXT(CV7,"#,##0.00"),"-","△")&amp;"】"))</f>
        <v>【59.94】</v>
      </c>
      <c r="CW6" s="36">
        <f>IF(CW7="",NA(),CW7)</f>
        <v>80.180000000000007</v>
      </c>
      <c r="CX6" s="36">
        <f t="shared" ref="CX6:DF6" si="11">IF(CX7="",NA(),CX7)</f>
        <v>80.069999999999993</v>
      </c>
      <c r="CY6" s="36">
        <f t="shared" si="11"/>
        <v>84.01</v>
      </c>
      <c r="CZ6" s="36">
        <f t="shared" si="11"/>
        <v>85.58</v>
      </c>
      <c r="DA6" s="36">
        <f t="shared" si="11"/>
        <v>84.91</v>
      </c>
      <c r="DB6" s="36">
        <f t="shared" si="11"/>
        <v>85.4</v>
      </c>
      <c r="DC6" s="36">
        <f t="shared" si="11"/>
        <v>85.53</v>
      </c>
      <c r="DD6" s="36">
        <f t="shared" si="11"/>
        <v>85.23</v>
      </c>
      <c r="DE6" s="36">
        <f t="shared" si="11"/>
        <v>85.26</v>
      </c>
      <c r="DF6" s="36">
        <f t="shared" si="11"/>
        <v>85.37</v>
      </c>
      <c r="DG6" s="35" t="str">
        <f>IF(DG7="","",IF(DG7="-","【-】","【"&amp;SUBSTITUTE(TEXT(DG7,"#,##0.00"),"-","△")&amp;"】"))</f>
        <v>【90.22】</v>
      </c>
      <c r="DH6" s="36">
        <f>IF(DH7="",NA(),DH7)</f>
        <v>50.03</v>
      </c>
      <c r="DI6" s="36">
        <f t="shared" ref="DI6:DQ6" si="12">IF(DI7="",NA(),DI7)</f>
        <v>51.69</v>
      </c>
      <c r="DJ6" s="36">
        <f t="shared" si="12"/>
        <v>52.7</v>
      </c>
      <c r="DK6" s="36">
        <f t="shared" si="12"/>
        <v>53.59</v>
      </c>
      <c r="DL6" s="36">
        <f t="shared" si="12"/>
        <v>54.04</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0.77</v>
      </c>
      <c r="DT6" s="36">
        <f t="shared" ref="DT6:EB6" si="13">IF(DT7="",NA(),DT7)</f>
        <v>1.56</v>
      </c>
      <c r="DU6" s="36">
        <f t="shared" si="13"/>
        <v>1.92</v>
      </c>
      <c r="DV6" s="36">
        <f t="shared" si="13"/>
        <v>3.31</v>
      </c>
      <c r="DW6" s="36">
        <f t="shared" si="13"/>
        <v>3.12</v>
      </c>
      <c r="DX6" s="36">
        <f t="shared" si="13"/>
        <v>7.8</v>
      </c>
      <c r="DY6" s="36">
        <f t="shared" si="13"/>
        <v>8.39</v>
      </c>
      <c r="DZ6" s="36">
        <f t="shared" si="13"/>
        <v>10.09</v>
      </c>
      <c r="EA6" s="36">
        <f t="shared" si="13"/>
        <v>10.54</v>
      </c>
      <c r="EB6" s="36">
        <f t="shared" si="13"/>
        <v>12.03</v>
      </c>
      <c r="EC6" s="35" t="str">
        <f>IF(EC7="","",IF(EC7="-","【-】","【"&amp;SUBSTITUTE(TEXT(EC7,"#,##0.00"),"-","△")&amp;"】"))</f>
        <v>【15.00】</v>
      </c>
      <c r="ED6" s="36">
        <f>IF(ED7="",NA(),ED7)</f>
        <v>0.39</v>
      </c>
      <c r="EE6" s="36">
        <f t="shared" ref="EE6:EM6" si="14">IF(EE7="",NA(),EE7)</f>
        <v>0.35</v>
      </c>
      <c r="EF6" s="36">
        <f t="shared" si="14"/>
        <v>0.76</v>
      </c>
      <c r="EG6" s="36">
        <f t="shared" si="14"/>
        <v>0.64</v>
      </c>
      <c r="EH6" s="36">
        <f t="shared" si="14"/>
        <v>0.31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162051</v>
      </c>
      <c r="D7" s="38">
        <v>46</v>
      </c>
      <c r="E7" s="38">
        <v>1</v>
      </c>
      <c r="F7" s="38">
        <v>0</v>
      </c>
      <c r="G7" s="38">
        <v>1</v>
      </c>
      <c r="H7" s="38" t="s">
        <v>105</v>
      </c>
      <c r="I7" s="38" t="s">
        <v>106</v>
      </c>
      <c r="J7" s="38" t="s">
        <v>107</v>
      </c>
      <c r="K7" s="38" t="s">
        <v>108</v>
      </c>
      <c r="L7" s="38" t="s">
        <v>109</v>
      </c>
      <c r="M7" s="38"/>
      <c r="N7" s="39" t="s">
        <v>110</v>
      </c>
      <c r="O7" s="39">
        <v>65.22</v>
      </c>
      <c r="P7" s="39">
        <v>87.55</v>
      </c>
      <c r="Q7" s="39">
        <v>4578</v>
      </c>
      <c r="R7" s="39">
        <v>49105</v>
      </c>
      <c r="S7" s="39">
        <v>230.56</v>
      </c>
      <c r="T7" s="39">
        <v>212.98</v>
      </c>
      <c r="U7" s="39">
        <v>42764</v>
      </c>
      <c r="V7" s="39">
        <v>105.93</v>
      </c>
      <c r="W7" s="39">
        <v>403.7</v>
      </c>
      <c r="X7" s="39">
        <v>107.16</v>
      </c>
      <c r="Y7" s="39">
        <v>106.76</v>
      </c>
      <c r="Z7" s="39">
        <v>118.39</v>
      </c>
      <c r="AA7" s="39">
        <v>115.66</v>
      </c>
      <c r="AB7" s="39">
        <v>115.34</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1030.21</v>
      </c>
      <c r="AU7" s="39">
        <v>1103.81</v>
      </c>
      <c r="AV7" s="39">
        <v>418.43</v>
      </c>
      <c r="AW7" s="39">
        <v>376.22</v>
      </c>
      <c r="AX7" s="39">
        <v>378.42</v>
      </c>
      <c r="AY7" s="39">
        <v>852.01</v>
      </c>
      <c r="AZ7" s="39">
        <v>909.68</v>
      </c>
      <c r="BA7" s="39">
        <v>382.09</v>
      </c>
      <c r="BB7" s="39">
        <v>371.31</v>
      </c>
      <c r="BC7" s="39">
        <v>377.63</v>
      </c>
      <c r="BD7" s="39">
        <v>262.87</v>
      </c>
      <c r="BE7" s="39">
        <v>292.62</v>
      </c>
      <c r="BF7" s="39">
        <v>278.39</v>
      </c>
      <c r="BG7" s="39">
        <v>271.49</v>
      </c>
      <c r="BH7" s="39">
        <v>271.85000000000002</v>
      </c>
      <c r="BI7" s="39">
        <v>271.35000000000002</v>
      </c>
      <c r="BJ7" s="39">
        <v>391.4</v>
      </c>
      <c r="BK7" s="39">
        <v>382.65</v>
      </c>
      <c r="BL7" s="39">
        <v>385.06</v>
      </c>
      <c r="BM7" s="39">
        <v>373.09</v>
      </c>
      <c r="BN7" s="39">
        <v>364.71</v>
      </c>
      <c r="BO7" s="39">
        <v>270.87</v>
      </c>
      <c r="BP7" s="39">
        <v>104.43</v>
      </c>
      <c r="BQ7" s="39">
        <v>104.09</v>
      </c>
      <c r="BR7" s="39">
        <v>116.89</v>
      </c>
      <c r="BS7" s="39">
        <v>114</v>
      </c>
      <c r="BT7" s="39">
        <v>114.03</v>
      </c>
      <c r="BU7" s="39">
        <v>95.91</v>
      </c>
      <c r="BV7" s="39">
        <v>96.1</v>
      </c>
      <c r="BW7" s="39">
        <v>99.07</v>
      </c>
      <c r="BX7" s="39">
        <v>99.99</v>
      </c>
      <c r="BY7" s="39">
        <v>100.65</v>
      </c>
      <c r="BZ7" s="39">
        <v>105.59</v>
      </c>
      <c r="CA7" s="39">
        <v>230.02</v>
      </c>
      <c r="CB7" s="39">
        <v>230.9</v>
      </c>
      <c r="CC7" s="39">
        <v>205.49</v>
      </c>
      <c r="CD7" s="39">
        <v>206.55</v>
      </c>
      <c r="CE7" s="39">
        <v>206.93</v>
      </c>
      <c r="CF7" s="39">
        <v>179.29</v>
      </c>
      <c r="CG7" s="39">
        <v>178.39</v>
      </c>
      <c r="CH7" s="39">
        <v>173.03</v>
      </c>
      <c r="CI7" s="39">
        <v>171.15</v>
      </c>
      <c r="CJ7" s="39">
        <v>170.19</v>
      </c>
      <c r="CK7" s="39">
        <v>163.27000000000001</v>
      </c>
      <c r="CL7" s="39">
        <v>71.64</v>
      </c>
      <c r="CM7" s="39">
        <v>71.03</v>
      </c>
      <c r="CN7" s="39">
        <v>67.17</v>
      </c>
      <c r="CO7" s="39">
        <v>65.349999999999994</v>
      </c>
      <c r="CP7" s="39">
        <v>65.459999999999994</v>
      </c>
      <c r="CQ7" s="39">
        <v>59.09</v>
      </c>
      <c r="CR7" s="39">
        <v>59.23</v>
      </c>
      <c r="CS7" s="39">
        <v>58.58</v>
      </c>
      <c r="CT7" s="39">
        <v>58.53</v>
      </c>
      <c r="CU7" s="39">
        <v>59.01</v>
      </c>
      <c r="CV7" s="39">
        <v>59.94</v>
      </c>
      <c r="CW7" s="39">
        <v>80.180000000000007</v>
      </c>
      <c r="CX7" s="39">
        <v>80.069999999999993</v>
      </c>
      <c r="CY7" s="39">
        <v>84.01</v>
      </c>
      <c r="CZ7" s="39">
        <v>85.58</v>
      </c>
      <c r="DA7" s="39">
        <v>84.91</v>
      </c>
      <c r="DB7" s="39">
        <v>85.4</v>
      </c>
      <c r="DC7" s="39">
        <v>85.53</v>
      </c>
      <c r="DD7" s="39">
        <v>85.23</v>
      </c>
      <c r="DE7" s="39">
        <v>85.26</v>
      </c>
      <c r="DF7" s="39">
        <v>85.37</v>
      </c>
      <c r="DG7" s="39">
        <v>90.22</v>
      </c>
      <c r="DH7" s="39">
        <v>50.03</v>
      </c>
      <c r="DI7" s="39">
        <v>51.69</v>
      </c>
      <c r="DJ7" s="39">
        <v>52.7</v>
      </c>
      <c r="DK7" s="39">
        <v>53.59</v>
      </c>
      <c r="DL7" s="39">
        <v>54.04</v>
      </c>
      <c r="DM7" s="39">
        <v>36.36</v>
      </c>
      <c r="DN7" s="39">
        <v>37.340000000000003</v>
      </c>
      <c r="DO7" s="39">
        <v>44.31</v>
      </c>
      <c r="DP7" s="39">
        <v>45.75</v>
      </c>
      <c r="DQ7" s="39">
        <v>46.9</v>
      </c>
      <c r="DR7" s="39">
        <v>47.91</v>
      </c>
      <c r="DS7" s="39">
        <v>0.77</v>
      </c>
      <c r="DT7" s="39">
        <v>1.56</v>
      </c>
      <c r="DU7" s="39">
        <v>1.92</v>
      </c>
      <c r="DV7" s="39">
        <v>3.31</v>
      </c>
      <c r="DW7" s="39">
        <v>3.12</v>
      </c>
      <c r="DX7" s="39">
        <v>7.8</v>
      </c>
      <c r="DY7" s="39">
        <v>8.39</v>
      </c>
      <c r="DZ7" s="39">
        <v>10.09</v>
      </c>
      <c r="EA7" s="39">
        <v>10.54</v>
      </c>
      <c r="EB7" s="39">
        <v>12.03</v>
      </c>
      <c r="EC7" s="39">
        <v>15</v>
      </c>
      <c r="ED7" s="39">
        <v>0.39</v>
      </c>
      <c r="EE7" s="39">
        <v>0.35</v>
      </c>
      <c r="EF7" s="39">
        <v>0.76</v>
      </c>
      <c r="EG7" s="39">
        <v>0.64</v>
      </c>
      <c r="EH7" s="39">
        <v>0.31</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2018-02-13T01:12:13Z</cp:lastPrinted>
  <dcterms:created xsi:type="dcterms:W3CDTF">2017-12-25T01:27:08Z</dcterms:created>
  <dcterms:modified xsi:type="dcterms:W3CDTF">2018-02-15T01:37:40Z</dcterms:modified>
  <cp:category/>
</cp:coreProperties>
</file>