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00work\平成２９年度\H29　各種照会・回答ほか\20180129_県市町村支援課_0209〆_公営企業に係る経営比較分析表（平成28年度決算）の分析等について\０５　修正後回答\氷見市_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I10" i="4" s="1"/>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P10" i="4"/>
  <c r="W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<sst xmlns="http://schemas.openxmlformats.org/spreadsheetml/2006/main" count="240" uniqueCount="126">
  <si>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</si>
  <si>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</si>
  <si>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</si>
  <si>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</si>
  <si>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</si>
  <si>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</si>
  <si>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</si>
  <si>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</si>
  <si>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</si>
  <si>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</si>
  <si>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</si>
  <si>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</si>
  <si>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</si>
  <si>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</si>
  <si>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</si>
  <si>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</si>
  <si>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</si>
  <si>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</si>
  <si>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</si>
  <si>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</si>
  <si>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</si>
  <si>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</si>
  <si>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</si>
  <si>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</si>
  <si>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</si>
  <si>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</si>
  <si>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</si>
  <si>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</si>
  <si>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</si>
  <si>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</si>
  <si>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</si>
  <si>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</si>
  <si>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</si>
  <si>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</si>
  <si>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</si>
  <si>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</si>
  <si>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</si>
  <si>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</si>
  <si>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</si>
  <si>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</si>
  <si>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</si>
  <si>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</si>
  <si>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</si>
  <si>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</si>
  <si>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</si>
  <si>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</si>
  <si>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</si>
  <si>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</si>
  <si>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</si>
  <si>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</si>
  <si>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</si>
  <si>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</si>
  <si>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</si>
  <si>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</si>
  <si>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</si>
  <si>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</si>
  <si>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</si>
  <si>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</si>
  <si>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</si>
  <si>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</si>
  <si>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</si>
  <si>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</si>
  <si>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</si>
  <si>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</si>
  <si>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</si>
  <si>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</si>
  <si>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</si>
  <si>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</si>
  <si>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</si>
  <si>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</si>
  <si>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</si>
  <si>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</si>
  <si>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</si>
  <si>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</si>
  <si>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</si>
  <si>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</si>
  <si>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</si>
  <si>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</si>
  <si>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</si>
  <si>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</si>
  <si>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</si>
  <si>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</si>
  <si>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</si>
  <si>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</si>
  <si>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</si>
  <si>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</si>
  <si>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</si>
  <si>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</si>
  <si>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</si>
  <si>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</si>
  <si>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</si>
  <si>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</si>
  <si>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</si>
  <si>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</si>
  <si>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</si>
  <si>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</si>
  <si>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</si>
  <si>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</si>
  <si>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</si>
  <si>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</si>
  <si>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</si>
  <si>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</si>
  <si>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</si>
  <si>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</si>
  <si>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</si>
  <si>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</si>
  <si>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</si>
  <si>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</si>
  <si>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</si>
  <si>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</si>
  <si>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氷見市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</si>
  <si>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</si>
  <si>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</si>
  <si>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</si>
  <si>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</si>
  <si>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</si>
  <si>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</si>
  <si>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</si>
  <si>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</si>
  <si>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</si>
  <si>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</si>
  <si>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</si>
  <si>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昭和５８年に供用開始した施設は、老朽化しており、順次長寿命化をはかっている。また、管渠は耐用年数が５０年であるため、現在のところ老朽管更新は行っていない。
　今後は、更新計画の策定が必要となる。</t>
    <rPh sb="29" eb="30">
      <t>イノチ</t>
    </rPh>
    <phoneticPr fontId="7"/>
  </si>
  <si>
    <t>　収益的収支比率、経費回収率のいずれも、分流式経費算定方法の統一により増加となったものの、使用料収入が減少傾向にあり、修繕料等の維持管理費が増加する傾向にあるため、一般会計からの繰入金に依存する傾向は、改善されていない。
　汚水処理原価は、分流式経費算定方法の統一により減額となったものの、有収水量の減少等の影響での処理単価増加による悪化傾向も出始めている。
　企業債残高対事業規模比率は、分流式経費算定方法の統一や施設・管きょの整備がほぼ終了しているため減少傾向にあるが、他と同様に一般会計からの繰入金に大きく依存している。今後は、施設や管きょの更新時期に入り、状態の悪化が予想される。
　施設利用率は低下傾向が進み、今後の人口減少により更なる低下が予想される。なお、利用率の算定にあたっては、晴天時の水量を基準に算定されているが、富山県は、年間雨日数が全国２位と多くなっていることや冬季は多くの降雪があることから、平均に比べ低くなる傾向にある。
　水洗化率についても増加しているが、人口減少や高齢化に大きく影響されるものと懸念される。</t>
    <rPh sb="1" eb="4">
      <t>シュウエキテキ</t>
    </rPh>
    <rPh sb="4" eb="6">
      <t>シュウシ</t>
    </rPh>
    <rPh sb="6" eb="8">
      <t>ヒリツ</t>
    </rPh>
    <rPh sb="9" eb="11">
      <t>ケイヒ</t>
    </rPh>
    <rPh sb="11" eb="13">
      <t>カイシュウ</t>
    </rPh>
    <rPh sb="13" eb="14">
      <t>リツ</t>
    </rPh>
    <rPh sb="20" eb="22">
      <t>ブンリュウ</t>
    </rPh>
    <rPh sb="22" eb="23">
      <t>シキ</t>
    </rPh>
    <rPh sb="23" eb="25">
      <t>ケイヒ</t>
    </rPh>
    <rPh sb="25" eb="27">
      <t>サンテイ</t>
    </rPh>
    <rPh sb="27" eb="29">
      <t>ホウホウ</t>
    </rPh>
    <rPh sb="30" eb="32">
      <t>トウイツ</t>
    </rPh>
    <rPh sb="35" eb="37">
      <t>ゾウカ</t>
    </rPh>
    <rPh sb="45" eb="50">
      <t>シヨウリョウ</t>
    </rPh>
    <rPh sb="51" eb="53">
      <t>ゲンショウ</t>
    </rPh>
    <rPh sb="53" eb="55">
      <t>ケイコウ</t>
    </rPh>
    <rPh sb="59" eb="61">
      <t>シュウゼン</t>
    </rPh>
    <rPh sb="61" eb="62">
      <t>リョウ</t>
    </rPh>
    <rPh sb="62" eb="63">
      <t>トウ</t>
    </rPh>
    <rPh sb="64" eb="69">
      <t>イジ</t>
    </rPh>
    <rPh sb="70" eb="72">
      <t>ゾウカ</t>
    </rPh>
    <rPh sb="74" eb="76">
      <t>ケイコウ</t>
    </rPh>
    <rPh sb="82" eb="86">
      <t>イッパン</t>
    </rPh>
    <rPh sb="89" eb="92">
      <t>クリイレ</t>
    </rPh>
    <rPh sb="93" eb="95">
      <t>イゾン</t>
    </rPh>
    <rPh sb="97" eb="99">
      <t>ケイコウ</t>
    </rPh>
    <rPh sb="101" eb="103">
      <t>カイゼン</t>
    </rPh>
    <rPh sb="112" eb="116">
      <t>オスイ</t>
    </rPh>
    <rPh sb="116" eb="118">
      <t>ゲンカ</t>
    </rPh>
    <rPh sb="120" eb="129">
      <t>ブン</t>
    </rPh>
    <rPh sb="130" eb="132">
      <t>トウイツ</t>
    </rPh>
    <rPh sb="135" eb="137">
      <t>ゲンガク</t>
    </rPh>
    <rPh sb="167" eb="169">
      <t>アッカ</t>
    </rPh>
    <rPh sb="169" eb="171">
      <t>ケイコウ</t>
    </rPh>
    <rPh sb="172" eb="174">
      <t>デハジ</t>
    </rPh>
    <rPh sb="181" eb="183">
      <t>キギョウ</t>
    </rPh>
    <rPh sb="183" eb="184">
      <t>サイ</t>
    </rPh>
    <rPh sb="184" eb="186">
      <t>ザンダカ</t>
    </rPh>
    <rPh sb="186" eb="187">
      <t>タイ</t>
    </rPh>
    <rPh sb="187" eb="189">
      <t>ジギョウ</t>
    </rPh>
    <rPh sb="189" eb="191">
      <t>キボ</t>
    </rPh>
    <rPh sb="191" eb="193">
      <t>ヒリツ</t>
    </rPh>
    <rPh sb="195" eb="207">
      <t>ブンリュウ</t>
    </rPh>
    <rPh sb="208" eb="210">
      <t>シセツ</t>
    </rPh>
    <rPh sb="211" eb="214">
      <t>カン</t>
    </rPh>
    <rPh sb="215" eb="217">
      <t>セイビ</t>
    </rPh>
    <rPh sb="220" eb="222">
      <t>シュウリョウ</t>
    </rPh>
    <rPh sb="228" eb="232">
      <t>ゲンショウ</t>
    </rPh>
    <rPh sb="237" eb="238">
      <t>タ</t>
    </rPh>
    <rPh sb="239" eb="241">
      <t>ドウヨウ</t>
    </rPh>
    <rPh sb="242" eb="246">
      <t>イッパンカイケイ</t>
    </rPh>
    <rPh sb="253" eb="254">
      <t>オオ</t>
    </rPh>
    <rPh sb="256" eb="258">
      <t>イゾン</t>
    </rPh>
    <rPh sb="263" eb="265">
      <t>コンゴ</t>
    </rPh>
    <rPh sb="267" eb="273">
      <t>シセツ</t>
    </rPh>
    <rPh sb="274" eb="276">
      <t>コウシン</t>
    </rPh>
    <rPh sb="276" eb="278">
      <t>ジキ</t>
    </rPh>
    <rPh sb="279" eb="280">
      <t>ハイ</t>
    </rPh>
    <rPh sb="282" eb="284">
      <t>ジョウタイ</t>
    </rPh>
    <rPh sb="285" eb="287">
      <t>アッカ</t>
    </rPh>
    <rPh sb="288" eb="290">
      <t>ヨソウ</t>
    </rPh>
    <rPh sb="296" eb="298">
      <t>シセツ</t>
    </rPh>
    <rPh sb="298" eb="301">
      <t>リヨウリツ</t>
    </rPh>
    <rPh sb="302" eb="304">
      <t>テイカ</t>
    </rPh>
    <rPh sb="304" eb="306">
      <t>ケイコウ</t>
    </rPh>
    <rPh sb="307" eb="308">
      <t>スス</t>
    </rPh>
    <rPh sb="310" eb="312">
      <t>コンゴ</t>
    </rPh>
    <rPh sb="313" eb="318">
      <t>ジンコウ</t>
    </rPh>
    <rPh sb="320" eb="321">
      <t>サラ</t>
    </rPh>
    <rPh sb="323" eb="325">
      <t>テイカ</t>
    </rPh>
    <rPh sb="326" eb="328">
      <t>ヨソウ</t>
    </rPh>
    <rPh sb="335" eb="338">
      <t>リヨウリツ</t>
    </rPh>
    <rPh sb="339" eb="341">
      <t>サンテイ</t>
    </rPh>
    <rPh sb="348" eb="351">
      <t>セイテンジ</t>
    </rPh>
    <rPh sb="352" eb="354">
      <t>スイリョウ</t>
    </rPh>
    <rPh sb="355" eb="357">
      <t>キジュン</t>
    </rPh>
    <rPh sb="358" eb="360">
      <t>サンテイ</t>
    </rPh>
    <rPh sb="367" eb="370">
      <t>トヤ</t>
    </rPh>
    <rPh sb="372" eb="374">
      <t>ネンカン</t>
    </rPh>
    <rPh sb="374" eb="375">
      <t>アメ</t>
    </rPh>
    <rPh sb="375" eb="377">
      <t>ニッスウ</t>
    </rPh>
    <rPh sb="378" eb="380">
      <t>ゼンコク</t>
    </rPh>
    <rPh sb="381" eb="382">
      <t>イ</t>
    </rPh>
    <rPh sb="383" eb="384">
      <t>オオ</t>
    </rPh>
    <rPh sb="393" eb="395">
      <t>トウキ</t>
    </rPh>
    <rPh sb="396" eb="397">
      <t>オオ</t>
    </rPh>
    <rPh sb="399" eb="401">
      <t>コウセツ</t>
    </rPh>
    <rPh sb="409" eb="411">
      <t>ヘイキン</t>
    </rPh>
    <rPh sb="412" eb="413">
      <t>クラ</t>
    </rPh>
    <rPh sb="414" eb="415">
      <t>ヒク</t>
    </rPh>
    <rPh sb="418" eb="420">
      <t>ケイコウ</t>
    </rPh>
    <rPh sb="426" eb="430">
      <t>スイセン</t>
    </rPh>
    <rPh sb="435" eb="437">
      <t>ゾウカ</t>
    </rPh>
    <rPh sb="443" eb="447">
      <t>ジンコウ</t>
    </rPh>
    <rPh sb="448" eb="451">
      <t>コウレイカ</t>
    </rPh>
    <rPh sb="452" eb="453">
      <t>オオ</t>
    </rPh>
    <rPh sb="455" eb="457">
      <t>エイキョウ</t>
    </rPh>
    <rPh sb="463" eb="465">
      <t>ケネン</t>
    </rPh>
    <phoneticPr fontId="4"/>
  </si>
  <si>
    <t>非設置</t>
    <rPh sb="0" eb="1">
      <t>ヒ</t>
    </rPh>
    <rPh sb="1" eb="3">
      <t>セッチ</t>
    </rPh>
    <phoneticPr fontId="4"/>
  </si>
  <si>
    <t>　人口減少や高齢化の影響と節水傾向により、一世帯当たりの使用水量が減少し、結果として使用料収入の減少傾向が顕著に現れている。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このため、適正な料金水準への引き上げ等により、一般会計繰入金に依存する体質からの脱却の必要がある。
　経営戦略については、平成２９年３月に策定済みである。</t>
    <rPh sb="207" eb="209">
      <t>ケイエイ</t>
    </rPh>
    <rPh sb="209" eb="216">
      <t>セン</t>
    </rPh>
    <rPh sb="217" eb="228">
      <t>ヘイセイ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</si>
</sst>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184192"/>
        <c:axId val="219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0.09</c:v>
                </c:pt>
                <c:pt idx="4">
                  <c:v>0.19</c:v>
                </c:pt>
              </c:numCache>
            </c:numRef>
          </c:val>
          <c:smooth val="0"/>
        </c:ser>
        <c:dLbls>
          <c:showLegendKey val="0"/>
          <c:showVal val="0"/>
          <c:showCatName val="0"/>
          <c:showSerName val="0"/>
          <c:showPercent val="0"/>
          <c:showBubbleSize val="0"/>
        </c:dLbls>
        <c:marker val="1"/>
        <c:smooth val="0"/>
        <c:axId val="219184192"/>
        <c:axId val="219186624"/>
      </c:lineChart>
      <c:dateAx>
        <c:axId val="219184192"/>
        <c:scaling>
          <c:orientation val="minMax"/>
        </c:scaling>
        <c:delete val="1"/>
        <c:axPos val="b"/>
        <c:numFmt formatCode="ge" sourceLinked="1"/>
        <c:majorTickMark val="none"/>
        <c:minorTickMark val="none"/>
        <c:tickLblPos val="none"/>
        <c:crossAx val="219186624"/>
        <c:crosses val="autoZero"/>
        <c:auto val="1"/>
        <c:lblOffset val="100"/>
        <c:baseTimeUnit val="years"/>
      </c:dateAx>
      <c:valAx>
        <c:axId val="219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65.64</c:v>
                </c:pt>
                <c:pt idx="1">
                  <c:v>62.52</c:v>
                </c:pt>
                <c:pt idx="2">
                  <c:v>61.25</c:v>
                </c:pt>
                <c:pt idx="3">
                  <c:v>51.98</c:v>
                </c:pt>
                <c:pt idx="4">
                  <c:v>52.58</c:v>
                </c:pt>
              </c:numCache>
            </c:numRef>
          </c:val>
        </c:ser>
        <c:dLbls>
          <c:showLegendKey val="0"/>
          <c:showVal val="0"/>
          <c:showCatName val="0"/>
          <c:showSerName val="0"/>
          <c:showPercent val="0"/>
          <c:showBubbleSize val="0"/>
        </c:dLbls>
        <c:gapWidth val="150"/>
        <c:axId val="220275824"/>
        <c:axId val="2202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64.12</c:v>
                </c:pt>
                <c:pt idx="2">
                  <c:v>64.87</c:v>
                </c:pt>
                <c:pt idx="3">
                  <c:v>59.4</c:v>
                </c:pt>
                <c:pt idx="4">
                  <c:v>59.35</c:v>
                </c:pt>
              </c:numCache>
            </c:numRef>
          </c:val>
          <c:smooth val="0"/>
        </c:ser>
        <c:dLbls>
          <c:showLegendKey val="0"/>
          <c:showVal val="0"/>
          <c:showCatName val="0"/>
          <c:showSerName val="0"/>
          <c:showPercent val="0"/>
          <c:showBubbleSize val="0"/>
        </c:dLbls>
        <c:marker val="1"/>
        <c:smooth val="0"/>
        <c:axId val="220275824"/>
        <c:axId val="220276216"/>
      </c:lineChart>
      <c:dateAx>
        <c:axId val="220275824"/>
        <c:scaling>
          <c:orientation val="minMax"/>
        </c:scaling>
        <c:delete val="1"/>
        <c:axPos val="b"/>
        <c:numFmt formatCode="ge" sourceLinked="1"/>
        <c:majorTickMark val="none"/>
        <c:minorTickMark val="none"/>
        <c:tickLblPos val="none"/>
        <c:crossAx val="220276216"/>
        <c:crosses val="autoZero"/>
        <c:auto val="1"/>
        <c:lblOffset val="100"/>
        <c:baseTimeUnit val="years"/>
      </c:dateAx>
      <c:valAx>
        <c:axId val="2202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88.4</c:v>
                </c:pt>
                <c:pt idx="1">
                  <c:v>89.89</c:v>
                </c:pt>
                <c:pt idx="2">
                  <c:v>90.13</c:v>
                </c:pt>
                <c:pt idx="3">
                  <c:v>90.23</c:v>
                </c:pt>
                <c:pt idx="4">
                  <c:v>92.23</c:v>
                </c:pt>
              </c:numCache>
            </c:numRef>
          </c:val>
        </c:ser>
        <c:dLbls>
          <c:showLegendKey val="0"/>
          <c:showVal val="0"/>
          <c:showCatName val="0"/>
          <c:showSerName val="0"/>
          <c:showPercent val="0"/>
          <c:showBubbleSize val="0"/>
        </c:dLbls>
        <c:gapWidth val="150"/>
        <c:axId val="220277392"/>
        <c:axId val="22027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90.91</c:v>
                </c:pt>
                <c:pt idx="2">
                  <c:v>91.11</c:v>
                </c:pt>
                <c:pt idx="3">
                  <c:v>89.81</c:v>
                </c:pt>
                <c:pt idx="4">
                  <c:v>89.88</c:v>
                </c:pt>
              </c:numCache>
            </c:numRef>
          </c:val>
          <c:smooth val="0"/>
        </c:ser>
        <c:dLbls>
          <c:showLegendKey val="0"/>
          <c:showVal val="0"/>
          <c:showCatName val="0"/>
          <c:showSerName val="0"/>
          <c:showPercent val="0"/>
          <c:showBubbleSize val="0"/>
        </c:dLbls>
        <c:marker val="1"/>
        <c:smooth val="0"/>
        <c:axId val="220277392"/>
        <c:axId val="220277784"/>
      </c:lineChart>
      <c:dateAx>
        <c:axId val="220277392"/>
        <c:scaling>
          <c:orientation val="minMax"/>
        </c:scaling>
        <c:delete val="1"/>
        <c:axPos val="b"/>
        <c:numFmt formatCode="ge" sourceLinked="1"/>
        <c:majorTickMark val="none"/>
        <c:minorTickMark val="none"/>
        <c:tickLblPos val="none"/>
        <c:crossAx val="220277784"/>
        <c:crosses val="autoZero"/>
        <c:auto val="1"/>
        <c:lblOffset val="100"/>
        <c:baseTimeUnit val="years"/>
      </c:dateAx>
      <c:valAx>
        <c:axId val="2202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73.81</c:v>
                </c:pt>
                <c:pt idx="1">
                  <c:v>74.75</c:v>
                </c:pt>
                <c:pt idx="2">
                  <c:v>73.19</c:v>
                </c:pt>
                <c:pt idx="3">
                  <c:v>70.95</c:v>
                </c:pt>
                <c:pt idx="4">
                  <c:v>91.32</c:v>
                </c:pt>
              </c:numCache>
            </c:numRef>
          </c:val>
        </c:ser>
        <c:dLbls>
          <c:showLegendKey val="0"/>
          <c:showVal val="0"/>
          <c:showCatName val="0"/>
          <c:showSerName val="0"/>
          <c:showPercent val="0"/>
          <c:showBubbleSize val="0"/>
        </c:dLbls>
        <c:gapWidth val="150"/>
        <c:axId val="220080032"/>
        <c:axId val="2200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080032"/>
        <c:axId val="220080416"/>
      </c:lineChart>
      <c:dateAx>
        <c:axId val="220080032"/>
        <c:scaling>
          <c:orientation val="minMax"/>
        </c:scaling>
        <c:delete val="1"/>
        <c:axPos val="b"/>
        <c:numFmt formatCode="ge" sourceLinked="1"/>
        <c:majorTickMark val="none"/>
        <c:minorTickMark val="none"/>
        <c:tickLblPos val="none"/>
        <c:crossAx val="220080416"/>
        <c:crosses val="autoZero"/>
        <c:auto val="1"/>
        <c:lblOffset val="100"/>
        <c:baseTimeUnit val="years"/>
      </c:dateAx>
      <c:valAx>
        <c:axId val="2200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124600"/>
        <c:axId val="22012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124600"/>
        <c:axId val="220129080"/>
      </c:lineChart>
      <c:dateAx>
        <c:axId val="220124600"/>
        <c:scaling>
          <c:orientation val="minMax"/>
        </c:scaling>
        <c:delete val="1"/>
        <c:axPos val="b"/>
        <c:numFmt formatCode="ge" sourceLinked="1"/>
        <c:majorTickMark val="none"/>
        <c:minorTickMark val="none"/>
        <c:tickLblPos val="none"/>
        <c:crossAx val="220129080"/>
        <c:crosses val="autoZero"/>
        <c:auto val="1"/>
        <c:lblOffset val="100"/>
        <c:baseTimeUnit val="years"/>
      </c:dateAx>
      <c:valAx>
        <c:axId val="22012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2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204200"/>
        <c:axId val="2201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204200"/>
        <c:axId val="220183408"/>
      </c:lineChart>
      <c:dateAx>
        <c:axId val="220204200"/>
        <c:scaling>
          <c:orientation val="minMax"/>
        </c:scaling>
        <c:delete val="1"/>
        <c:axPos val="b"/>
        <c:numFmt formatCode="ge" sourceLinked="1"/>
        <c:majorTickMark val="none"/>
        <c:minorTickMark val="none"/>
        <c:tickLblPos val="none"/>
        <c:crossAx val="220183408"/>
        <c:crosses val="autoZero"/>
        <c:auto val="1"/>
        <c:lblOffset val="100"/>
        <c:baseTimeUnit val="years"/>
      </c:dateAx>
      <c:valAx>
        <c:axId val="2201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0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184584"/>
        <c:axId val="22018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184584"/>
        <c:axId val="220184976"/>
      </c:lineChart>
      <c:dateAx>
        <c:axId val="220184584"/>
        <c:scaling>
          <c:orientation val="minMax"/>
        </c:scaling>
        <c:delete val="1"/>
        <c:axPos val="b"/>
        <c:numFmt formatCode="ge" sourceLinked="1"/>
        <c:majorTickMark val="none"/>
        <c:minorTickMark val="none"/>
        <c:tickLblPos val="none"/>
        <c:crossAx val="220184976"/>
        <c:crosses val="autoZero"/>
        <c:auto val="1"/>
        <c:lblOffset val="100"/>
        <c:baseTimeUnit val="years"/>
      </c:dateAx>
      <c:valAx>
        <c:axId val="22018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186152"/>
        <c:axId val="22018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186152"/>
        <c:axId val="220186544"/>
      </c:lineChart>
      <c:dateAx>
        <c:axId val="220186152"/>
        <c:scaling>
          <c:orientation val="minMax"/>
        </c:scaling>
        <c:delete val="1"/>
        <c:axPos val="b"/>
        <c:numFmt formatCode="ge" sourceLinked="1"/>
        <c:majorTickMark val="none"/>
        <c:minorTickMark val="none"/>
        <c:tickLblPos val="none"/>
        <c:crossAx val="220186544"/>
        <c:crosses val="autoZero"/>
        <c:auto val="1"/>
        <c:lblOffset val="100"/>
        <c:baseTimeUnit val="years"/>
      </c:dateAx>
      <c:valAx>
        <c:axId val="2201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1265.6199999999999</c:v>
                </c:pt>
                <c:pt idx="1">
                  <c:v>1007.98</c:v>
                </c:pt>
                <c:pt idx="2">
                  <c:v>952.21</c:v>
                </c:pt>
                <c:pt idx="3">
                  <c:v>890.02</c:v>
                </c:pt>
                <c:pt idx="4">
                  <c:v>384.7</c:v>
                </c:pt>
              </c:numCache>
            </c:numRef>
          </c:val>
        </c:ser>
        <c:dLbls>
          <c:showLegendKey val="0"/>
          <c:showVal val="0"/>
          <c:showCatName val="0"/>
          <c:showSerName val="0"/>
          <c:showPercent val="0"/>
          <c:showBubbleSize val="0"/>
        </c:dLbls>
        <c:gapWidth val="150"/>
        <c:axId val="219880032"/>
        <c:axId val="21988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885.97</c:v>
                </c:pt>
                <c:pt idx="2">
                  <c:v>854.16</c:v>
                </c:pt>
                <c:pt idx="3">
                  <c:v>862.87</c:v>
                </c:pt>
                <c:pt idx="4">
                  <c:v>716.96</c:v>
                </c:pt>
              </c:numCache>
            </c:numRef>
          </c:val>
          <c:smooth val="0"/>
        </c:ser>
        <c:dLbls>
          <c:showLegendKey val="0"/>
          <c:showVal val="0"/>
          <c:showCatName val="0"/>
          <c:showSerName val="0"/>
          <c:showPercent val="0"/>
          <c:showBubbleSize val="0"/>
        </c:dLbls>
        <c:marker val="1"/>
        <c:smooth val="0"/>
        <c:axId val="219880032"/>
        <c:axId val="219880424"/>
      </c:lineChart>
      <c:dateAx>
        <c:axId val="219880032"/>
        <c:scaling>
          <c:orientation val="minMax"/>
        </c:scaling>
        <c:delete val="1"/>
        <c:axPos val="b"/>
        <c:numFmt formatCode="ge" sourceLinked="1"/>
        <c:majorTickMark val="none"/>
        <c:minorTickMark val="none"/>
        <c:tickLblPos val="none"/>
        <c:crossAx val="219880424"/>
        <c:crosses val="autoZero"/>
        <c:auto val="1"/>
        <c:lblOffset val="100"/>
        <c:baseTimeUnit val="years"/>
      </c:dateAx>
      <c:valAx>
        <c:axId val="2198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68.73</c:v>
                </c:pt>
                <c:pt idx="1">
                  <c:v>68.14</c:v>
                </c:pt>
                <c:pt idx="2">
                  <c:v>66.77</c:v>
                </c:pt>
                <c:pt idx="3">
                  <c:v>64.540000000000006</c:v>
                </c:pt>
                <c:pt idx="4">
                  <c:v>86.81</c:v>
                </c:pt>
              </c:numCache>
            </c:numRef>
          </c:val>
        </c:ser>
        <c:dLbls>
          <c:showLegendKey val="0"/>
          <c:showVal val="0"/>
          <c:showCatName val="0"/>
          <c:showSerName val="0"/>
          <c:showPercent val="0"/>
          <c:showBubbleSize val="0"/>
        </c:dLbls>
        <c:gapWidth val="150"/>
        <c:axId val="219881600"/>
        <c:axId val="21988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89.94</c:v>
                </c:pt>
                <c:pt idx="2">
                  <c:v>93.13</c:v>
                </c:pt>
                <c:pt idx="3">
                  <c:v>85.39</c:v>
                </c:pt>
                <c:pt idx="4">
                  <c:v>88.09</c:v>
                </c:pt>
              </c:numCache>
            </c:numRef>
          </c:val>
          <c:smooth val="0"/>
        </c:ser>
        <c:dLbls>
          <c:showLegendKey val="0"/>
          <c:showVal val="0"/>
          <c:showCatName val="0"/>
          <c:showSerName val="0"/>
          <c:showPercent val="0"/>
          <c:showBubbleSize val="0"/>
        </c:dLbls>
        <c:marker val="1"/>
        <c:smooth val="0"/>
        <c:axId val="219881600"/>
        <c:axId val="219881992"/>
      </c:lineChart>
      <c:dateAx>
        <c:axId val="219881600"/>
        <c:scaling>
          <c:orientation val="minMax"/>
        </c:scaling>
        <c:delete val="1"/>
        <c:axPos val="b"/>
        <c:numFmt formatCode="ge" sourceLinked="1"/>
        <c:majorTickMark val="none"/>
        <c:minorTickMark val="none"/>
        <c:tickLblPos val="none"/>
        <c:crossAx val="219881992"/>
        <c:crosses val="autoZero"/>
        <c:auto val="1"/>
        <c:lblOffset val="100"/>
        <c:baseTimeUnit val="years"/>
      </c:dateAx>
      <c:valAx>
        <c:axId val="21988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232.14</c:v>
                </c:pt>
                <c:pt idx="1">
                  <c:v>235.02</c:v>
                </c:pt>
                <c:pt idx="2">
                  <c:v>246.95</c:v>
                </c:pt>
                <c:pt idx="3">
                  <c:v>256.04000000000002</c:v>
                </c:pt>
                <c:pt idx="4">
                  <c:v>190.88</c:v>
                </c:pt>
              </c:numCache>
            </c:numRef>
          </c:val>
        </c:ser>
        <c:dLbls>
          <c:showLegendKey val="0"/>
          <c:showVal val="0"/>
          <c:showCatName val="0"/>
          <c:showSerName val="0"/>
          <c:showPercent val="0"/>
          <c:showBubbleSize val="0"/>
        </c:dLbls>
        <c:gapWidth val="150"/>
        <c:axId val="219883168"/>
        <c:axId val="2202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168.57</c:v>
                </c:pt>
                <c:pt idx="2">
                  <c:v>167.97</c:v>
                </c:pt>
                <c:pt idx="3">
                  <c:v>188.79</c:v>
                </c:pt>
                <c:pt idx="4">
                  <c:v>181.8</c:v>
                </c:pt>
              </c:numCache>
            </c:numRef>
          </c:val>
          <c:smooth val="0"/>
        </c:ser>
        <c:dLbls>
          <c:showLegendKey val="0"/>
          <c:showVal val="0"/>
          <c:showCatName val="0"/>
          <c:showSerName val="0"/>
          <c:showPercent val="0"/>
          <c:showBubbleSize val="0"/>
        </c:dLbls>
        <c:marker val="1"/>
        <c:smooth val="0"/>
        <c:axId val="219883168"/>
        <c:axId val="220274648"/>
      </c:lineChart>
      <c:dateAx>
        <c:axId val="219883168"/>
        <c:scaling>
          <c:orientation val="minMax"/>
        </c:scaling>
        <c:delete val="1"/>
        <c:axPos val="b"/>
        <c:numFmt formatCode="ge" sourceLinked="1"/>
        <c:majorTickMark val="none"/>
        <c:minorTickMark val="none"/>
        <c:tickLblPos val="none"/>
        <c:crossAx val="220274648"/>
        <c:crosses val="autoZero"/>
        <c:auto val="1"/>
        <c:lblOffset val="100"/>
        <c:baseTimeUnit val="years"/>
      </c:dateAx>
      <c:valAx>
        <c:axId val="2202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64"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氷見市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124</v>
      </c>
      <c r="AE8" s="49"/>
      <c r="AF8" s="49"/>
      <c r="AG8" s="49"/>
      <c r="AH8" s="49"/>
      <c r="AI8" s="49"/>
      <c r="AJ8" s="49"/>
      <c r="AK8" s="4"/>
      <c r="AL8" s="50">
        <f>データ!S6</f>
        <v>49105</v>
      </c>
      <c r="AM8" s="50"/>
      <c r="AN8" s="50"/>
      <c r="AO8" s="50"/>
      <c r="AP8" s="50"/>
      <c r="AQ8" s="50"/>
      <c r="AR8" s="50"/>
      <c r="AS8" s="50"/>
      <c r="AT8" s="45">
        <f>データ!T6</f>
        <v>230.56</v>
      </c>
      <c r="AU8" s="45"/>
      <c r="AV8" s="45"/>
      <c r="AW8" s="45"/>
      <c r="AX8" s="45"/>
      <c r="AY8" s="45"/>
      <c r="AZ8" s="45"/>
      <c r="BA8" s="45"/>
      <c r="BB8" s="45">
        <f>データ!U6</f>
        <v>212.98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47.8</v>
      </c>
      <c r="Q10" s="45"/>
      <c r="R10" s="45"/>
      <c r="S10" s="45"/>
      <c r="T10" s="45"/>
      <c r="U10" s="45"/>
      <c r="V10" s="45"/>
      <c r="W10" s="45">
        <f>データ!Q6</f>
        <v>87.79</v>
      </c>
      <c r="X10" s="45"/>
      <c r="Y10" s="45"/>
      <c r="Z10" s="45"/>
      <c r="AA10" s="45"/>
      <c r="AB10" s="45"/>
      <c r="AC10" s="45"/>
      <c r="AD10" s="50">
        <f>データ!R6</f>
        <v>3127</v>
      </c>
      <c r="AE10" s="50"/>
      <c r="AF10" s="50"/>
      <c r="AG10" s="50"/>
      <c r="AH10" s="50"/>
      <c r="AI10" s="50"/>
      <c r="AJ10" s="50"/>
      <c r="AK10" s="2"/>
      <c r="AL10" s="50">
        <f>データ!V6</f>
        <v>23378</v>
      </c>
      <c r="AM10" s="50"/>
      <c r="AN10" s="50"/>
      <c r="AO10" s="50"/>
      <c r="AP10" s="50"/>
      <c r="AQ10" s="50"/>
      <c r="AR10" s="50"/>
      <c r="AS10" s="50"/>
      <c r="AT10" s="45">
        <f>データ!W6</f>
        <v>7.48</v>
      </c>
      <c r="AU10" s="45"/>
      <c r="AV10" s="45"/>
      <c r="AW10" s="45"/>
      <c r="AX10" s="45"/>
      <c r="AY10" s="45"/>
      <c r="AZ10" s="45"/>
      <c r="BA10" s="45"/>
      <c r="BB10" s="45">
        <f>データ!X6</f>
        <v>3125.4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162051</v>
      </c>
      <c r="D6" s="33">
        <f t="shared" si="3"/>
        <v>47</v>
      </c>
      <c r="E6" s="33">
        <f t="shared" si="3"/>
        <v>17</v>
      </c>
      <c r="F6" s="33">
        <f t="shared" si="3"/>
        <v>1</v>
      </c>
      <c r="G6" s="33">
        <f t="shared" si="3"/>
        <v>0</v>
      </c>
      <c r="H6" s="33" t="str">
        <f t="shared" si="3"/>
        <v>富山県　氷見市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47.8</v>
      </c>
      <c r="Q6" s="34">
        <f t="shared" si="3"/>
        <v>87.79</v>
      </c>
      <c r="R6" s="34">
        <f t="shared" si="3"/>
        <v>3127</v>
      </c>
      <c r="S6" s="34">
        <f t="shared" si="3"/>
        <v>49105</v>
      </c>
      <c r="T6" s="34">
        <f t="shared" si="3"/>
        <v>230.56</v>
      </c>
      <c r="U6" s="34">
        <f t="shared" si="3"/>
        <v>212.98</v>
      </c>
      <c r="V6" s="34">
        <f t="shared" si="3"/>
        <v>23378</v>
      </c>
      <c r="W6" s="34">
        <f t="shared" si="3"/>
        <v>7.48</v>
      </c>
      <c r="X6" s="34">
        <f t="shared" si="3"/>
        <v>3125.4</v>
      </c>
      <c r="Y6" s="35">
        <f>IF(Y7="",NA(),Y7)</f>
        <v>73.81</v>
      </c>
      <c r="Z6" s="35">
        <f t="shared" ref="Z6:AH6" si="4">IF(Z7="",NA(),Z7)</f>
        <v>74.75</v>
      </c>
      <c r="AA6" s="35">
        <f t="shared" si="4"/>
        <v>73.19</v>
      </c>
      <c r="AB6" s="35">
        <f t="shared" si="4"/>
        <v>70.95</v>
      </c>
      <c r="AC6" s="35">
        <f t="shared" si="4"/>
        <v>91.32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1265.6199999999999</v>
      </c>
      <c r="BG6" s="35">
        <f t="shared" ref="BG6:BO6" si="7">IF(BG7="",NA(),BG7)</f>
        <v>1007.98</v>
      </c>
      <c r="BH6" s="35">
        <f t="shared" si="7"/>
        <v>952.21</v>
      </c>
      <c r="BI6" s="35">
        <f t="shared" si="7"/>
        <v>890.02</v>
      </c>
      <c r="BJ6" s="35">
        <f t="shared" si="7"/>
        <v>384.7</v>
      </c>
      <c r="BK6" s="35">
        <f t="shared" si="7"/>
        <v>1189.0999999999999</v>
      </c>
      <c r="BL6" s="35">
        <f t="shared" si="7"/>
        <v>885.97</v>
      </c>
      <c r="BM6" s="35">
        <f t="shared" si="7"/>
        <v>854.16</v>
      </c>
      <c r="BN6" s="35">
        <f t="shared" si="7"/>
        <v>862.87</v>
      </c>
      <c r="BO6" s="35">
        <f t="shared" si="7"/>
        <v>716.96</v>
      </c>
      <c r="BP6" s="34" t="str">
        <f>IF(BP7="","",IF(BP7="-","【-】","【"&amp;SUBSTITUTE(TEXT(BP7,"#,##0.00"),"-","△")&amp;"】"))</f>
        <v>【728.30】</v>
      </c>
      <c r="BQ6" s="35">
        <f>IF(BQ7="",NA(),BQ7)</f>
        <v>68.73</v>
      </c>
      <c r="BR6" s="35">
        <f t="shared" ref="BR6:BZ6" si="8">IF(BR7="",NA(),BR7)</f>
        <v>68.14</v>
      </c>
      <c r="BS6" s="35">
        <f t="shared" si="8"/>
        <v>66.77</v>
      </c>
      <c r="BT6" s="35">
        <f t="shared" si="8"/>
        <v>64.540000000000006</v>
      </c>
      <c r="BU6" s="35">
        <f t="shared" si="8"/>
        <v>86.81</v>
      </c>
      <c r="BV6" s="35">
        <f t="shared" si="8"/>
        <v>78.78</v>
      </c>
      <c r="BW6" s="35">
        <f t="shared" si="8"/>
        <v>89.94</v>
      </c>
      <c r="BX6" s="35">
        <f t="shared" si="8"/>
        <v>93.13</v>
      </c>
      <c r="BY6" s="35">
        <f t="shared" si="8"/>
        <v>85.39</v>
      </c>
      <c r="BZ6" s="35">
        <f t="shared" si="8"/>
        <v>88.09</v>
      </c>
      <c r="CA6" s="34" t="str">
        <f>IF(CA7="","",IF(CA7="-","【-】","【"&amp;SUBSTITUTE(TEXT(CA7,"#,##0.00"),"-","△")&amp;"】"))</f>
        <v>【100.04】</v>
      </c>
      <c r="CB6" s="35">
        <f>IF(CB7="",NA(),CB7)</f>
        <v>232.14</v>
      </c>
      <c r="CC6" s="35">
        <f t="shared" ref="CC6:CK6" si="9">IF(CC7="",NA(),CC7)</f>
        <v>235.02</v>
      </c>
      <c r="CD6" s="35">
        <f t="shared" si="9"/>
        <v>246.95</v>
      </c>
      <c r="CE6" s="35">
        <f t="shared" si="9"/>
        <v>256.04000000000002</v>
      </c>
      <c r="CF6" s="35">
        <f t="shared" si="9"/>
        <v>190.88</v>
      </c>
      <c r="CG6" s="35">
        <f t="shared" si="9"/>
        <v>199.32</v>
      </c>
      <c r="CH6" s="35">
        <f t="shared" si="9"/>
        <v>168.57</v>
      </c>
      <c r="CI6" s="35">
        <f t="shared" si="9"/>
        <v>167.97</v>
      </c>
      <c r="CJ6" s="35">
        <f t="shared" si="9"/>
        <v>188.79</v>
      </c>
      <c r="CK6" s="35">
        <f t="shared" si="9"/>
        <v>181.8</v>
      </c>
      <c r="CL6" s="34" t="str">
        <f>IF(CL7="","",IF(CL7="-","【-】","【"&amp;SUBSTITUTE(TEXT(CL7,"#,##0.00"),"-","△")&amp;"】"))</f>
        <v>【137.82】</v>
      </c>
      <c r="CM6" s="35">
        <f>IF(CM7="",NA(),CM7)</f>
        <v>65.64</v>
      </c>
      <c r="CN6" s="35">
        <f t="shared" ref="CN6:CV6" si="10">IF(CN7="",NA(),CN7)</f>
        <v>62.52</v>
      </c>
      <c r="CO6" s="35">
        <f t="shared" si="10"/>
        <v>61.25</v>
      </c>
      <c r="CP6" s="35">
        <f t="shared" si="10"/>
        <v>51.98</v>
      </c>
      <c r="CQ6" s="35">
        <f t="shared" si="10"/>
        <v>52.58</v>
      </c>
      <c r="CR6" s="35">
        <f t="shared" si="10"/>
        <v>65.31</v>
      </c>
      <c r="CS6" s="35">
        <f t="shared" si="10"/>
        <v>64.12</v>
      </c>
      <c r="CT6" s="35">
        <f t="shared" si="10"/>
        <v>64.87</v>
      </c>
      <c r="CU6" s="35">
        <f t="shared" si="10"/>
        <v>59.4</v>
      </c>
      <c r="CV6" s="35">
        <f t="shared" si="10"/>
        <v>59.35</v>
      </c>
      <c r="CW6" s="34" t="str">
        <f>IF(CW7="","",IF(CW7="-","【-】","【"&amp;SUBSTITUTE(TEXT(CW7,"#,##0.00"),"-","△")&amp;"】"))</f>
        <v>【60.09】</v>
      </c>
      <c r="CX6" s="35">
        <f>IF(CX7="",NA(),CX7)</f>
        <v>88.4</v>
      </c>
      <c r="CY6" s="35">
        <f t="shared" ref="CY6:DG6" si="11">IF(CY7="",NA(),CY7)</f>
        <v>89.89</v>
      </c>
      <c r="CZ6" s="35">
        <f t="shared" si="11"/>
        <v>90.13</v>
      </c>
      <c r="DA6" s="35">
        <f t="shared" si="11"/>
        <v>90.23</v>
      </c>
      <c r="DB6" s="35">
        <f t="shared" si="11"/>
        <v>92.23</v>
      </c>
      <c r="DC6" s="35">
        <f t="shared" si="11"/>
        <v>87.07</v>
      </c>
      <c r="DD6" s="35">
        <f t="shared" si="11"/>
        <v>90.91</v>
      </c>
      <c r="DE6" s="35">
        <f t="shared" si="11"/>
        <v>91.11</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0.1</v>
      </c>
      <c r="EM6" s="35">
        <f t="shared" si="14"/>
        <v>0.09</v>
      </c>
      <c r="EN6" s="35">
        <f t="shared" si="14"/>
        <v>0.19</v>
      </c>
      <c r="EO6" s="34" t="str">
        <f>IF(EO7="","",IF(EO7="-","【-】","【"&amp;SUBSTITUTE(TEXT(EO7,"#,##0.00"),"-","△")&amp;"】"))</f>
        <v>【0.27】</v>
      </c>
    </row>
    <row r="7" spans="1:145" s="36" customFormat="1">
      <c r="A7" s="28"/>
      <c r="B7" s="37">
        <v>2016</v>
      </c>
      <c r="C7" s="37">
        <v>162051</v>
      </c>
      <c r="D7" s="37">
        <v>47</v>
      </c>
      <c r="E7" s="37">
        <v>17</v>
      </c>
      <c r="F7" s="37">
        <v>1</v>
      </c>
      <c r="G7" s="37">
        <v>0</v>
      </c>
      <c r="H7" s="37" t="s">
        <v>110</v>
      </c>
      <c r="I7" s="37" t="s">
        <v>111</v>
      </c>
      <c r="J7" s="37" t="s">
        <v>112</v>
      </c>
      <c r="K7" s="37" t="s">
        <v>113</v>
      </c>
      <c r="L7" s="37" t="s">
        <v>114</v>
      </c>
      <c r="M7" s="37"/>
      <c r="N7" s="38" t="s">
        <v>115</v>
      </c>
      <c r="O7" s="38" t="s">
        <v>116</v>
      </c>
      <c r="P7" s="38">
        <v>47.8</v>
      </c>
      <c r="Q7" s="38">
        <v>87.79</v>
      </c>
      <c r="R7" s="38">
        <v>3127</v>
      </c>
      <c r="S7" s="38">
        <v>49105</v>
      </c>
      <c r="T7" s="38">
        <v>230.56</v>
      </c>
      <c r="U7" s="38">
        <v>212.98</v>
      </c>
      <c r="V7" s="38">
        <v>23378</v>
      </c>
      <c r="W7" s="38">
        <v>7.48</v>
      </c>
      <c r="X7" s="38">
        <v>3125.4</v>
      </c>
      <c r="Y7" s="38">
        <v>73.81</v>
      </c>
      <c r="Z7" s="38">
        <v>74.75</v>
      </c>
      <c r="AA7" s="38">
        <v>73.19</v>
      </c>
      <c r="AB7" s="38">
        <v>70.95</v>
      </c>
      <c r="AC7" s="38">
        <v>91.32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1265.6199999999999</v>
      </c>
      <c r="BG7" s="38">
        <v>1007.98</v>
      </c>
      <c r="BH7" s="38">
        <v>952.21</v>
      </c>
      <c r="BI7" s="38">
        <v>890.02</v>
      </c>
      <c r="BJ7" s="38">
        <v>384.7</v>
      </c>
      <c r="BK7" s="38">
        <v>1189.0999999999999</v>
      </c>
      <c r="BL7" s="38">
        <v>885.97</v>
      </c>
      <c r="BM7" s="38">
        <v>854.16</v>
      </c>
      <c r="BN7" s="38">
        <v>862.87</v>
      </c>
      <c r="BO7" s="38">
        <v>716.96</v>
      </c>
      <c r="BP7" s="38">
        <v>728.3</v>
      </c>
      <c r="BQ7" s="38">
        <v>68.73</v>
      </c>
      <c r="BR7" s="38">
        <v>68.14</v>
      </c>
      <c r="BS7" s="38">
        <v>66.77</v>
      </c>
      <c r="BT7" s="38">
        <v>64.540000000000006</v>
      </c>
      <c r="BU7" s="38">
        <v>86.81</v>
      </c>
      <c r="BV7" s="38">
        <v>78.78</v>
      </c>
      <c r="BW7" s="38">
        <v>89.94</v>
      </c>
      <c r="BX7" s="38">
        <v>93.13</v>
      </c>
      <c r="BY7" s="38">
        <v>85.39</v>
      </c>
      <c r="BZ7" s="38">
        <v>88.09</v>
      </c>
      <c r="CA7" s="38">
        <v>100.04</v>
      </c>
      <c r="CB7" s="38">
        <v>232.14</v>
      </c>
      <c r="CC7" s="38">
        <v>235.02</v>
      </c>
      <c r="CD7" s="38">
        <v>246.95</v>
      </c>
      <c r="CE7" s="38">
        <v>256.04000000000002</v>
      </c>
      <c r="CF7" s="38">
        <v>190.88</v>
      </c>
      <c r="CG7" s="38">
        <v>199.32</v>
      </c>
      <c r="CH7" s="38">
        <v>168.57</v>
      </c>
      <c r="CI7" s="38">
        <v>167.97</v>
      </c>
      <c r="CJ7" s="38">
        <v>188.79</v>
      </c>
      <c r="CK7" s="38">
        <v>181.8</v>
      </c>
      <c r="CL7" s="38">
        <v>137.82</v>
      </c>
      <c r="CM7" s="38">
        <v>65.64</v>
      </c>
      <c r="CN7" s="38">
        <v>62.52</v>
      </c>
      <c r="CO7" s="38">
        <v>61.25</v>
      </c>
      <c r="CP7" s="38">
        <v>51.98</v>
      </c>
      <c r="CQ7" s="38">
        <v>52.58</v>
      </c>
      <c r="CR7" s="38">
        <v>65.31</v>
      </c>
      <c r="CS7" s="38">
        <v>64.12</v>
      </c>
      <c r="CT7" s="38">
        <v>64.87</v>
      </c>
      <c r="CU7" s="38">
        <v>59.4</v>
      </c>
      <c r="CV7" s="38">
        <v>59.35</v>
      </c>
      <c r="CW7" s="38">
        <v>60.09</v>
      </c>
      <c r="CX7" s="38">
        <v>88.4</v>
      </c>
      <c r="CY7" s="38">
        <v>89.89</v>
      </c>
      <c r="CZ7" s="38">
        <v>90.13</v>
      </c>
      <c r="DA7" s="38">
        <v>90.23</v>
      </c>
      <c r="DB7" s="38">
        <v>92.23</v>
      </c>
      <c r="DC7" s="38">
        <v>87.07</v>
      </c>
      <c r="DD7" s="38">
        <v>90.91</v>
      </c>
      <c r="DE7" s="38">
        <v>91.11</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2018-02-08T07:23:40Z</cp:lastPrinted>
  <dcterms:created xsi:type="dcterms:W3CDTF">2017-12-25T02:07:13Z</dcterms:created>
  <dcterms:modified xsi:type="dcterms:W3CDTF">2018-02-15T01:28:13Z</dcterms:modified>
</cp:coreProperties>
</file>