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work\00work\平成２９年度\H29　各種照会・回答ほか\20180129_県市町村支援課_0209〆_公営企業に係る経営比較分析表（平成28年度決算）の分析等について\０５　修正後回答\氷見市_下水道事業\"/>
    </mc:Choice>
  </mc:AlternateContent>
  <workbookProtection workbookPassword="B319" lockStructure="1"/>
  <bookViews>
    <workbookView xWindow="0" yWindow="0" windowWidth="20730" windowHeight="11760"/>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AT10" i="4" s="1"/>
  <c r="V6" i="5"/>
  <c r="AL10" i="4" s="1"/>
  <c r="U6" i="5"/>
  <c r="BB8" i="4" s="1"/>
  <c r="T6" i="5"/>
  <c r="S6" i="5"/>
  <c r="AL8" i="4" s="1"/>
  <c r="R6" i="5"/>
  <c r="AD10" i="4" s="1"/>
  <c r="Q6" i="5"/>
  <c r="W10" i="4" s="1"/>
  <c r="P6" i="5"/>
  <c r="P10" i="4" s="1"/>
  <c r="O6" i="5"/>
  <c r="I10" i="4" s="1"/>
  <c r="N6" i="5"/>
  <c r="B10" i="4" s="1"/>
  <c r="M6" i="5"/>
  <c r="L6" i="5"/>
  <c r="W8" i="4" s="1"/>
  <c r="K6" i="5"/>
  <c r="J6" i="5"/>
  <c r="I8" i="4" s="1"/>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H86" i="4"/>
  <c r="AT8" i="4"/>
  <c r="P8" i="4"/>
  <c r="B8" i="4"/>
  <c r="C10" i="5" l="1"/>
  <c r="D10" i="5"/>
  <c r="E10" i="5"/>
  <c r="B10" i="5"/>
</calcChain>
</file>

<file path=xl/sharedStrings.xml><?xml version="1.0" encoding="utf-8"?>
<sst xmlns="http://schemas.openxmlformats.org/spreadsheetml/2006/main" count="240" uniqueCount="126">
  <si>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</si>
  <si>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</si>
  <si>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</si>
  <si>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</si>
  <si>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</si>
  <si>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</si>
  <si>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</si>
  <si>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</si>
  <si>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</si>
  <si>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</si>
  <si>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</si>
  <si>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</si>
  <si>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</si>
  <si>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</si>
  <si>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</si>
  <si>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</si>
  <si>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</si>
  <si>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</si>
  <si>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</si>
  <si>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</si>
  <si>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</si>
  <si>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</si>
  <si>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</si>
  <si>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</si>
  <si>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</si>
  <si>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</si>
  <si>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</si>
  <si>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</si>
  <si>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</si>
  <si>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</si>
  <si>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</si>
  <si>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</si>
  <si>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</si>
  <si>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</si>
  <si>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</si>
  <si>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</si>
  <si>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</si>
  <si>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</si>
  <si>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</si>
  <si>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</si>
  <si>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</si>
  <si>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</si>
  <si>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</si>
  <si>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</si>
  <si>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</si>
  <si>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</si>
  <si>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</si>
  <si>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</si>
  <si>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</si>
  <si>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</si>
  <si>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</si>
  <si>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</si>
  <si>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</si>
  <si>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</si>
  <si>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</si>
  <si>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</si>
  <si>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</si>
  <si>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</si>
  <si>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</si>
  <si>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</si>
  <si>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</si>
  <si>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</si>
  <si>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</si>
  <si>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</si>
  <si>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</si>
  <si>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</si>
  <si>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</si>
  <si>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</si>
  <si>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</si>
  <si>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</si>
  <si>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</si>
  <si>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</si>
  <si>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</si>
  <si>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</si>
  <si>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</si>
  <si>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</si>
  <si>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</si>
  <si>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</si>
  <si>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</si>
  <si>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</si>
  <si>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</si>
  <si>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</si>
  <si>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</si>
  <si>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</si>
  <si>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</si>
  <si>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</si>
  <si>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</si>
  <si>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</si>
  <si>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</si>
  <si>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</si>
  <si>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</si>
  <si>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</si>
  <si>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</si>
  <si>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</si>
  <si>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</si>
  <si>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</si>
  <si>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</si>
  <si>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</si>
  <si>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</si>
  <si>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</si>
  <si>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</si>
  <si>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</si>
  <si>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</si>
  <si>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</si>
  <si>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</si>
  <si>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</si>
  <si>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</si>
  <si>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</si>
  <si>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</si>
  <si>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</si>
  <si>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富山県　氷見市</t>
  </si>
  <si>
    <t>法非適用</t>
  </si>
  <si>
    <t>下水道事業</t>
  </si>
  <si>
    <t>農業集落排水</t>
  </si>
  <si>
    <t>F2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</si>
  <si>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</si>
  <si>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</si>
  <si>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</si>
  <si>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</si>
  <si>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</si>
  <si>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</si>
  <si>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</si>
  <si>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平成８年に供用開始した施設は、老朽化が始まっている。また、管渠は耐用年数が５０年であるため、現在のところ老朽管更新は行っていない。
　今後は、更新計画の策定が必要となる。</t>
    <phoneticPr fontId="7"/>
  </si>
  <si>
    <t xml:space="preserve">  収益的収支比率、経費回収率のいずれも、分流式経費算定方法の統一により増加となったものの、修繕料等の維持管理費が増加する傾向にあるため、一般会計からの繰入金に依存する傾向は、改善されていない。
　汚水処理原価は、分流式経費算定方法の統一により減額となったものの、有収水量の減少等の影響での処理単価増加により悪化傾向も出始めている。
　企業債残高対事業規模比率は、分流式経費算定方法の統一や施設・管渠の整備がほぼ終了したことから減少しているが、他と同様に一般会計からの繰入金に大きく依存している。今後は、施設や管渠の更新時期に入り状態の悪化が想定される。
　施設利用率は、低下傾向が進み、今後の人口減少により更なる低下が予想される。なお、晴天時の水量を基準に算定されているが、富山県は、年間雨日数が全国２位と多くなっていることや冬季は多くの降雪があることから、低くなる傾向にある。
　水洗化率は減少しているが、人口減少や高齢化に大きく影響されるものと懸念している。</t>
    <rPh sb="21" eb="23">
      <t>ブンリュウ</t>
    </rPh>
    <rPh sb="23" eb="24">
      <t>シキ</t>
    </rPh>
    <rPh sb="24" eb="26">
      <t>ケイヒ</t>
    </rPh>
    <rPh sb="26" eb="36">
      <t>サンテイ</t>
    </rPh>
    <rPh sb="36" eb="45">
      <t>ゾウカ</t>
    </rPh>
    <rPh sb="107" eb="119">
      <t>ブンリュ</t>
    </rPh>
    <rPh sb="122" eb="131">
      <t>ゲンガク</t>
    </rPh>
    <rPh sb="139" eb="140">
      <t>トウ</t>
    </rPh>
    <rPh sb="154" eb="156">
      <t>アッカ</t>
    </rPh>
    <rPh sb="156" eb="158">
      <t>ケイコウ</t>
    </rPh>
    <rPh sb="159" eb="161">
      <t>デハジ</t>
    </rPh>
    <rPh sb="294" eb="296">
      <t>コンゴ</t>
    </rPh>
    <rPh sb="397" eb="399">
      <t>ゲンショウ</t>
    </rPh>
    <rPh sb="425" eb="431">
      <t>ケネン</t>
    </rPh>
    <phoneticPr fontId="7"/>
  </si>
  <si>
    <t>非設置</t>
    <rPh sb="0" eb="1">
      <t>ヒ</t>
    </rPh>
    <rPh sb="1" eb="3">
      <t>セッチ</t>
    </rPh>
    <phoneticPr fontId="4"/>
  </si>
  <si>
    <t>　人口減少や高齢化の影響と節水傾向により、一世帯当たりの使用水量が減少し、結果として使用料収入の減少傾向が現れている。
　施設の老朽化による修繕や機械更新も増加傾向にあり、将来的には管渠更新も必要となる。
　今後は加速的な人口減少が見込まれるため、安定的な経営を目指し、長期的な経営計画が必要となる。
　このため、適正な料金水準への引き上げによる一般会計の繰入金に依存する体質からの脱却の必要がある。
　経営戦略については、平成２９年３月に策定済みである。</t>
    <rPh sb="202" eb="204">
      <t>ケイエイ</t>
    </rPh>
    <rPh sb="204" eb="206">
      <t>セン</t>
    </rPh>
    <rPh sb="212" eb="222">
      <t>ヘイセ</t>
    </rPh>
    <rPh sb="222" eb="223">
      <t>スミ</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</si>
</sst>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shrinkToFit="1"/>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78809672"/>
        <c:axId val="378807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0.03</c:v>
                </c:pt>
                <c:pt idx="2">
                  <c:v>0.02</c:v>
                </c:pt>
                <c:pt idx="3">
                  <c:v>0.01</c:v>
                </c:pt>
                <c:pt idx="4">
                  <c:v>2.0499999999999998</c:v>
                </c:pt>
              </c:numCache>
            </c:numRef>
          </c:val>
          <c:smooth val="0"/>
        </c:ser>
        <c:dLbls>
          <c:showLegendKey val="0"/>
          <c:showVal val="0"/>
          <c:showCatName val="0"/>
          <c:showSerName val="0"/>
          <c:showPercent val="0"/>
          <c:showBubbleSize val="0"/>
        </c:dLbls>
        <c:marker val="1"/>
        <c:smooth val="0"/>
        <c:axId val="378809672"/>
        <c:axId val="378807320"/>
      </c:lineChart>
      <c:dateAx>
        <c:axId val="378809672"/>
        <c:scaling>
          <c:orientation val="minMax"/>
        </c:scaling>
        <c:delete val="1"/>
        <c:axPos val="b"/>
        <c:numFmt formatCode="ge" sourceLinked="1"/>
        <c:majorTickMark val="none"/>
        <c:minorTickMark val="none"/>
        <c:tickLblPos val="none"/>
        <c:crossAx val="378807320"/>
        <c:crosses val="autoZero"/>
        <c:auto val="1"/>
        <c:lblOffset val="100"/>
        <c:baseTimeUnit val="years"/>
      </c:dateAx>
      <c:valAx>
        <c:axId val="378807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8809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63.92</c:v>
                </c:pt>
                <c:pt idx="1">
                  <c:v>63.92</c:v>
                </c:pt>
                <c:pt idx="2">
                  <c:v>61.01</c:v>
                </c:pt>
                <c:pt idx="3">
                  <c:v>55.27</c:v>
                </c:pt>
                <c:pt idx="4">
                  <c:v>54.17</c:v>
                </c:pt>
              </c:numCache>
            </c:numRef>
          </c:val>
        </c:ser>
        <c:dLbls>
          <c:showLegendKey val="0"/>
          <c:showVal val="0"/>
          <c:showCatName val="0"/>
          <c:showSerName val="0"/>
          <c:showPercent val="0"/>
          <c:showBubbleSize val="0"/>
        </c:dLbls>
        <c:gapWidth val="150"/>
        <c:axId val="315418920"/>
        <c:axId val="315419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54.74</c:v>
                </c:pt>
                <c:pt idx="1">
                  <c:v>53.78</c:v>
                </c:pt>
                <c:pt idx="2">
                  <c:v>53.24</c:v>
                </c:pt>
                <c:pt idx="3">
                  <c:v>52.31</c:v>
                </c:pt>
                <c:pt idx="4">
                  <c:v>60.65</c:v>
                </c:pt>
              </c:numCache>
            </c:numRef>
          </c:val>
          <c:smooth val="0"/>
        </c:ser>
        <c:dLbls>
          <c:showLegendKey val="0"/>
          <c:showVal val="0"/>
          <c:showCatName val="0"/>
          <c:showSerName val="0"/>
          <c:showPercent val="0"/>
          <c:showBubbleSize val="0"/>
        </c:dLbls>
        <c:marker val="1"/>
        <c:smooth val="0"/>
        <c:axId val="315418920"/>
        <c:axId val="315419312"/>
      </c:lineChart>
      <c:dateAx>
        <c:axId val="315418920"/>
        <c:scaling>
          <c:orientation val="minMax"/>
        </c:scaling>
        <c:delete val="1"/>
        <c:axPos val="b"/>
        <c:numFmt formatCode="ge" sourceLinked="1"/>
        <c:majorTickMark val="none"/>
        <c:minorTickMark val="none"/>
        <c:tickLblPos val="none"/>
        <c:crossAx val="315419312"/>
        <c:crosses val="autoZero"/>
        <c:auto val="1"/>
        <c:lblOffset val="100"/>
        <c:baseTimeUnit val="years"/>
      </c:dateAx>
      <c:valAx>
        <c:axId val="315419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5418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89.05</c:v>
                </c:pt>
                <c:pt idx="1">
                  <c:v>89.25</c:v>
                </c:pt>
                <c:pt idx="2">
                  <c:v>87.41</c:v>
                </c:pt>
                <c:pt idx="3">
                  <c:v>91.48</c:v>
                </c:pt>
                <c:pt idx="4">
                  <c:v>87.55</c:v>
                </c:pt>
              </c:numCache>
            </c:numRef>
          </c:val>
        </c:ser>
        <c:dLbls>
          <c:showLegendKey val="0"/>
          <c:showVal val="0"/>
          <c:showCatName val="0"/>
          <c:showSerName val="0"/>
          <c:showPercent val="0"/>
          <c:showBubbleSize val="0"/>
        </c:dLbls>
        <c:gapWidth val="150"/>
        <c:axId val="315420488"/>
        <c:axId val="315420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83.88</c:v>
                </c:pt>
                <c:pt idx="1">
                  <c:v>84.06</c:v>
                </c:pt>
                <c:pt idx="2">
                  <c:v>84.07</c:v>
                </c:pt>
                <c:pt idx="3">
                  <c:v>84.32</c:v>
                </c:pt>
                <c:pt idx="4">
                  <c:v>84.58</c:v>
                </c:pt>
              </c:numCache>
            </c:numRef>
          </c:val>
          <c:smooth val="0"/>
        </c:ser>
        <c:dLbls>
          <c:showLegendKey val="0"/>
          <c:showVal val="0"/>
          <c:showCatName val="0"/>
          <c:showSerName val="0"/>
          <c:showPercent val="0"/>
          <c:showBubbleSize val="0"/>
        </c:dLbls>
        <c:marker val="1"/>
        <c:smooth val="0"/>
        <c:axId val="315420488"/>
        <c:axId val="315420880"/>
      </c:lineChart>
      <c:dateAx>
        <c:axId val="315420488"/>
        <c:scaling>
          <c:orientation val="minMax"/>
        </c:scaling>
        <c:delete val="1"/>
        <c:axPos val="b"/>
        <c:numFmt formatCode="ge" sourceLinked="1"/>
        <c:majorTickMark val="none"/>
        <c:minorTickMark val="none"/>
        <c:tickLblPos val="none"/>
        <c:crossAx val="315420880"/>
        <c:crosses val="autoZero"/>
        <c:auto val="1"/>
        <c:lblOffset val="100"/>
        <c:baseTimeUnit val="years"/>
      </c:dateAx>
      <c:valAx>
        <c:axId val="315420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5420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63.15</c:v>
                </c:pt>
                <c:pt idx="1">
                  <c:v>57.43</c:v>
                </c:pt>
                <c:pt idx="2">
                  <c:v>57.28</c:v>
                </c:pt>
                <c:pt idx="3">
                  <c:v>58.04</c:v>
                </c:pt>
                <c:pt idx="4">
                  <c:v>98.64</c:v>
                </c:pt>
              </c:numCache>
            </c:numRef>
          </c:val>
        </c:ser>
        <c:dLbls>
          <c:showLegendKey val="0"/>
          <c:showVal val="0"/>
          <c:showCatName val="0"/>
          <c:showSerName val="0"/>
          <c:showPercent val="0"/>
          <c:showBubbleSize val="0"/>
        </c:dLbls>
        <c:gapWidth val="150"/>
        <c:axId val="378810456"/>
        <c:axId val="310497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78810456"/>
        <c:axId val="310497576"/>
      </c:lineChart>
      <c:dateAx>
        <c:axId val="378810456"/>
        <c:scaling>
          <c:orientation val="minMax"/>
        </c:scaling>
        <c:delete val="1"/>
        <c:axPos val="b"/>
        <c:numFmt formatCode="ge" sourceLinked="1"/>
        <c:majorTickMark val="none"/>
        <c:minorTickMark val="none"/>
        <c:tickLblPos val="none"/>
        <c:crossAx val="310497576"/>
        <c:crosses val="autoZero"/>
        <c:auto val="1"/>
        <c:lblOffset val="100"/>
        <c:baseTimeUnit val="years"/>
      </c:dateAx>
      <c:valAx>
        <c:axId val="310497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8810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10498752"/>
        <c:axId val="310499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10498752"/>
        <c:axId val="310499144"/>
      </c:lineChart>
      <c:dateAx>
        <c:axId val="310498752"/>
        <c:scaling>
          <c:orientation val="minMax"/>
        </c:scaling>
        <c:delete val="1"/>
        <c:axPos val="b"/>
        <c:numFmt formatCode="ge" sourceLinked="1"/>
        <c:majorTickMark val="none"/>
        <c:minorTickMark val="none"/>
        <c:tickLblPos val="none"/>
        <c:crossAx val="310499144"/>
        <c:crosses val="autoZero"/>
        <c:auto val="1"/>
        <c:lblOffset val="100"/>
        <c:baseTimeUnit val="years"/>
      </c:dateAx>
      <c:valAx>
        <c:axId val="310499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0498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10500320"/>
        <c:axId val="310500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10500320"/>
        <c:axId val="310500712"/>
      </c:lineChart>
      <c:dateAx>
        <c:axId val="310500320"/>
        <c:scaling>
          <c:orientation val="minMax"/>
        </c:scaling>
        <c:delete val="1"/>
        <c:axPos val="b"/>
        <c:numFmt formatCode="ge" sourceLinked="1"/>
        <c:majorTickMark val="none"/>
        <c:minorTickMark val="none"/>
        <c:tickLblPos val="none"/>
        <c:crossAx val="310500712"/>
        <c:crosses val="autoZero"/>
        <c:auto val="1"/>
        <c:lblOffset val="100"/>
        <c:baseTimeUnit val="years"/>
      </c:dateAx>
      <c:valAx>
        <c:axId val="310500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0500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10298952"/>
        <c:axId val="310299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10298952"/>
        <c:axId val="310299344"/>
      </c:lineChart>
      <c:dateAx>
        <c:axId val="310298952"/>
        <c:scaling>
          <c:orientation val="minMax"/>
        </c:scaling>
        <c:delete val="1"/>
        <c:axPos val="b"/>
        <c:numFmt formatCode="ge" sourceLinked="1"/>
        <c:majorTickMark val="none"/>
        <c:minorTickMark val="none"/>
        <c:tickLblPos val="none"/>
        <c:crossAx val="310299344"/>
        <c:crosses val="autoZero"/>
        <c:auto val="1"/>
        <c:lblOffset val="100"/>
        <c:baseTimeUnit val="years"/>
      </c:dateAx>
      <c:valAx>
        <c:axId val="310299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0298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10300520"/>
        <c:axId val="310300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10300520"/>
        <c:axId val="310300912"/>
      </c:lineChart>
      <c:dateAx>
        <c:axId val="310300520"/>
        <c:scaling>
          <c:orientation val="minMax"/>
        </c:scaling>
        <c:delete val="1"/>
        <c:axPos val="b"/>
        <c:numFmt formatCode="ge" sourceLinked="1"/>
        <c:majorTickMark val="none"/>
        <c:minorTickMark val="none"/>
        <c:tickLblPos val="none"/>
        <c:crossAx val="310300912"/>
        <c:crosses val="autoZero"/>
        <c:auto val="1"/>
        <c:lblOffset val="100"/>
        <c:baseTimeUnit val="years"/>
      </c:dateAx>
      <c:valAx>
        <c:axId val="310300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0300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2979.67</c:v>
                </c:pt>
                <c:pt idx="1">
                  <c:v>2377.0500000000002</c:v>
                </c:pt>
                <c:pt idx="2">
                  <c:v>2210.8200000000002</c:v>
                </c:pt>
                <c:pt idx="3">
                  <c:v>2065.7399999999998</c:v>
                </c:pt>
                <c:pt idx="4">
                  <c:v>680.04</c:v>
                </c:pt>
              </c:numCache>
            </c:numRef>
          </c:val>
        </c:ser>
        <c:dLbls>
          <c:showLegendKey val="0"/>
          <c:showVal val="0"/>
          <c:showCatName val="0"/>
          <c:showSerName val="0"/>
          <c:showPercent val="0"/>
          <c:showBubbleSize val="0"/>
        </c:dLbls>
        <c:gapWidth val="150"/>
        <c:axId val="310302088"/>
        <c:axId val="310302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1197.82</c:v>
                </c:pt>
                <c:pt idx="1">
                  <c:v>1126.77</c:v>
                </c:pt>
                <c:pt idx="2">
                  <c:v>1044.8</c:v>
                </c:pt>
                <c:pt idx="3">
                  <c:v>1081.8</c:v>
                </c:pt>
                <c:pt idx="4">
                  <c:v>974.93</c:v>
                </c:pt>
              </c:numCache>
            </c:numRef>
          </c:val>
          <c:smooth val="0"/>
        </c:ser>
        <c:dLbls>
          <c:showLegendKey val="0"/>
          <c:showVal val="0"/>
          <c:showCatName val="0"/>
          <c:showSerName val="0"/>
          <c:showPercent val="0"/>
          <c:showBubbleSize val="0"/>
        </c:dLbls>
        <c:marker val="1"/>
        <c:smooth val="0"/>
        <c:axId val="310302088"/>
        <c:axId val="310302480"/>
      </c:lineChart>
      <c:dateAx>
        <c:axId val="310302088"/>
        <c:scaling>
          <c:orientation val="minMax"/>
        </c:scaling>
        <c:delete val="1"/>
        <c:axPos val="b"/>
        <c:numFmt formatCode="ge" sourceLinked="1"/>
        <c:majorTickMark val="none"/>
        <c:minorTickMark val="none"/>
        <c:tickLblPos val="none"/>
        <c:crossAx val="310302480"/>
        <c:crosses val="autoZero"/>
        <c:auto val="1"/>
        <c:lblOffset val="100"/>
        <c:baseTimeUnit val="years"/>
      </c:dateAx>
      <c:valAx>
        <c:axId val="310302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0302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36.99</c:v>
                </c:pt>
                <c:pt idx="1">
                  <c:v>32.69</c:v>
                </c:pt>
                <c:pt idx="2">
                  <c:v>32.94</c:v>
                </c:pt>
                <c:pt idx="3">
                  <c:v>31.89</c:v>
                </c:pt>
                <c:pt idx="4">
                  <c:v>98</c:v>
                </c:pt>
              </c:numCache>
            </c:numRef>
          </c:val>
        </c:ser>
        <c:dLbls>
          <c:showLegendKey val="0"/>
          <c:showVal val="0"/>
          <c:showCatName val="0"/>
          <c:showSerName val="0"/>
          <c:showPercent val="0"/>
          <c:showBubbleSize val="0"/>
        </c:dLbls>
        <c:gapWidth val="150"/>
        <c:axId val="310303656"/>
        <c:axId val="310304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51.03</c:v>
                </c:pt>
                <c:pt idx="1">
                  <c:v>50.9</c:v>
                </c:pt>
                <c:pt idx="2">
                  <c:v>50.82</c:v>
                </c:pt>
                <c:pt idx="3">
                  <c:v>52.19</c:v>
                </c:pt>
                <c:pt idx="4">
                  <c:v>55.32</c:v>
                </c:pt>
              </c:numCache>
            </c:numRef>
          </c:val>
          <c:smooth val="0"/>
        </c:ser>
        <c:dLbls>
          <c:showLegendKey val="0"/>
          <c:showVal val="0"/>
          <c:showCatName val="0"/>
          <c:showSerName val="0"/>
          <c:showPercent val="0"/>
          <c:showBubbleSize val="0"/>
        </c:dLbls>
        <c:marker val="1"/>
        <c:smooth val="0"/>
        <c:axId val="310303656"/>
        <c:axId val="310304048"/>
      </c:lineChart>
      <c:dateAx>
        <c:axId val="310303656"/>
        <c:scaling>
          <c:orientation val="minMax"/>
        </c:scaling>
        <c:delete val="1"/>
        <c:axPos val="b"/>
        <c:numFmt formatCode="ge" sourceLinked="1"/>
        <c:majorTickMark val="none"/>
        <c:minorTickMark val="none"/>
        <c:tickLblPos val="none"/>
        <c:crossAx val="310304048"/>
        <c:crosses val="autoZero"/>
        <c:auto val="1"/>
        <c:lblOffset val="100"/>
        <c:baseTimeUnit val="years"/>
      </c:dateAx>
      <c:valAx>
        <c:axId val="310304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0303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430.02</c:v>
                </c:pt>
                <c:pt idx="1">
                  <c:v>488.55</c:v>
                </c:pt>
                <c:pt idx="2">
                  <c:v>496.67</c:v>
                </c:pt>
                <c:pt idx="3">
                  <c:v>515.14</c:v>
                </c:pt>
                <c:pt idx="4">
                  <c:v>169.86</c:v>
                </c:pt>
              </c:numCache>
            </c:numRef>
          </c:val>
        </c:ser>
        <c:dLbls>
          <c:showLegendKey val="0"/>
          <c:showVal val="0"/>
          <c:showCatName val="0"/>
          <c:showSerName val="0"/>
          <c:showPercent val="0"/>
          <c:showBubbleSize val="0"/>
        </c:dLbls>
        <c:gapWidth val="150"/>
        <c:axId val="310305224"/>
        <c:axId val="310305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289.60000000000002</c:v>
                </c:pt>
                <c:pt idx="1">
                  <c:v>293.27</c:v>
                </c:pt>
                <c:pt idx="2">
                  <c:v>300.52</c:v>
                </c:pt>
                <c:pt idx="3">
                  <c:v>296.14</c:v>
                </c:pt>
                <c:pt idx="4">
                  <c:v>283.17</c:v>
                </c:pt>
              </c:numCache>
            </c:numRef>
          </c:val>
          <c:smooth val="0"/>
        </c:ser>
        <c:dLbls>
          <c:showLegendKey val="0"/>
          <c:showVal val="0"/>
          <c:showCatName val="0"/>
          <c:showSerName val="0"/>
          <c:showPercent val="0"/>
          <c:showBubbleSize val="0"/>
        </c:dLbls>
        <c:marker val="1"/>
        <c:smooth val="0"/>
        <c:axId val="310305224"/>
        <c:axId val="310305616"/>
      </c:lineChart>
      <c:dateAx>
        <c:axId val="310305224"/>
        <c:scaling>
          <c:orientation val="minMax"/>
        </c:scaling>
        <c:delete val="1"/>
        <c:axPos val="b"/>
        <c:numFmt formatCode="ge" sourceLinked="1"/>
        <c:majorTickMark val="none"/>
        <c:minorTickMark val="none"/>
        <c:tickLblPos val="none"/>
        <c:crossAx val="310305616"/>
        <c:crosses val="autoZero"/>
        <c:auto val="1"/>
        <c:lblOffset val="100"/>
        <c:baseTimeUnit val="years"/>
      </c:dateAx>
      <c:valAx>
        <c:axId val="310305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0305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K55" zoomScaleNormal="100" workbookViewId="0">
      <selection activeCell="BL66" sqref="BL66:BZ82"/>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3" t="str">
        <f>データ!H6</f>
        <v>富山県　氷見市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c r="A8" s="2"/>
      <c r="B8" s="48" t="str">
        <f>データ!I6</f>
        <v>法非適用</v>
      </c>
      <c r="C8" s="48"/>
      <c r="D8" s="48"/>
      <c r="E8" s="48"/>
      <c r="F8" s="48"/>
      <c r="G8" s="48"/>
      <c r="H8" s="48"/>
      <c r="I8" s="48" t="str">
        <f>データ!J6</f>
        <v>下水道事業</v>
      </c>
      <c r="J8" s="48"/>
      <c r="K8" s="48"/>
      <c r="L8" s="48"/>
      <c r="M8" s="48"/>
      <c r="N8" s="48"/>
      <c r="O8" s="48"/>
      <c r="P8" s="48" t="str">
        <f>データ!K6</f>
        <v>農業集落排水</v>
      </c>
      <c r="Q8" s="48"/>
      <c r="R8" s="48"/>
      <c r="S8" s="48"/>
      <c r="T8" s="48"/>
      <c r="U8" s="48"/>
      <c r="V8" s="48"/>
      <c r="W8" s="48" t="str">
        <f>データ!L6</f>
        <v>F2</v>
      </c>
      <c r="X8" s="48"/>
      <c r="Y8" s="48"/>
      <c r="Z8" s="48"/>
      <c r="AA8" s="48"/>
      <c r="AB8" s="48"/>
      <c r="AC8" s="48"/>
      <c r="AD8" s="49" t="s">
        <v>124</v>
      </c>
      <c r="AE8" s="49"/>
      <c r="AF8" s="49"/>
      <c r="AG8" s="49"/>
      <c r="AH8" s="49"/>
      <c r="AI8" s="49"/>
      <c r="AJ8" s="49"/>
      <c r="AK8" s="4"/>
      <c r="AL8" s="50">
        <f>データ!S6</f>
        <v>49105</v>
      </c>
      <c r="AM8" s="50"/>
      <c r="AN8" s="50"/>
      <c r="AO8" s="50"/>
      <c r="AP8" s="50"/>
      <c r="AQ8" s="50"/>
      <c r="AR8" s="50"/>
      <c r="AS8" s="50"/>
      <c r="AT8" s="45">
        <f>データ!T6</f>
        <v>230.56</v>
      </c>
      <c r="AU8" s="45"/>
      <c r="AV8" s="45"/>
      <c r="AW8" s="45"/>
      <c r="AX8" s="45"/>
      <c r="AY8" s="45"/>
      <c r="AZ8" s="45"/>
      <c r="BA8" s="45"/>
      <c r="BB8" s="45">
        <f>データ!U6</f>
        <v>212.98</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c r="A10" s="2"/>
      <c r="B10" s="45" t="str">
        <f>データ!N6</f>
        <v>-</v>
      </c>
      <c r="C10" s="45"/>
      <c r="D10" s="45"/>
      <c r="E10" s="45"/>
      <c r="F10" s="45"/>
      <c r="G10" s="45"/>
      <c r="H10" s="45"/>
      <c r="I10" s="45" t="str">
        <f>データ!O6</f>
        <v>該当数値なし</v>
      </c>
      <c r="J10" s="45"/>
      <c r="K10" s="45"/>
      <c r="L10" s="45"/>
      <c r="M10" s="45"/>
      <c r="N10" s="45"/>
      <c r="O10" s="45"/>
      <c r="P10" s="45">
        <f>データ!P6</f>
        <v>19.12</v>
      </c>
      <c r="Q10" s="45"/>
      <c r="R10" s="45"/>
      <c r="S10" s="45"/>
      <c r="T10" s="45"/>
      <c r="U10" s="45"/>
      <c r="V10" s="45"/>
      <c r="W10" s="45">
        <f>データ!Q6</f>
        <v>88.09</v>
      </c>
      <c r="X10" s="45"/>
      <c r="Y10" s="45"/>
      <c r="Z10" s="45"/>
      <c r="AA10" s="45"/>
      <c r="AB10" s="45"/>
      <c r="AC10" s="45"/>
      <c r="AD10" s="50">
        <f>データ!R6</f>
        <v>3127</v>
      </c>
      <c r="AE10" s="50"/>
      <c r="AF10" s="50"/>
      <c r="AG10" s="50"/>
      <c r="AH10" s="50"/>
      <c r="AI10" s="50"/>
      <c r="AJ10" s="50"/>
      <c r="AK10" s="2"/>
      <c r="AL10" s="50">
        <f>データ!V6</f>
        <v>9352</v>
      </c>
      <c r="AM10" s="50"/>
      <c r="AN10" s="50"/>
      <c r="AO10" s="50"/>
      <c r="AP10" s="50"/>
      <c r="AQ10" s="50"/>
      <c r="AR10" s="50"/>
      <c r="AS10" s="50"/>
      <c r="AT10" s="45">
        <f>データ!W6</f>
        <v>3.24</v>
      </c>
      <c r="AU10" s="45"/>
      <c r="AV10" s="45"/>
      <c r="AW10" s="45"/>
      <c r="AX10" s="45"/>
      <c r="AY10" s="45"/>
      <c r="AZ10" s="45"/>
      <c r="BA10" s="45"/>
      <c r="BB10" s="45">
        <f>データ!X6</f>
        <v>2886.42</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123</v>
      </c>
      <c r="BM16" s="70"/>
      <c r="BN16" s="70"/>
      <c r="BO16" s="70"/>
      <c r="BP16" s="70"/>
      <c r="BQ16" s="70"/>
      <c r="BR16" s="70"/>
      <c r="BS16" s="70"/>
      <c r="BT16" s="70"/>
      <c r="BU16" s="70"/>
      <c r="BV16" s="70"/>
      <c r="BW16" s="70"/>
      <c r="BX16" s="70"/>
      <c r="BY16" s="70"/>
      <c r="BZ16" s="71"/>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122</v>
      </c>
      <c r="BM47" s="70"/>
      <c r="BN47" s="70"/>
      <c r="BO47" s="70"/>
      <c r="BP47" s="70"/>
      <c r="BQ47" s="70"/>
      <c r="BR47" s="70"/>
      <c r="BS47" s="70"/>
      <c r="BT47" s="70"/>
      <c r="BU47" s="70"/>
      <c r="BV47" s="70"/>
      <c r="BW47" s="70"/>
      <c r="BX47" s="70"/>
      <c r="BY47" s="70"/>
      <c r="BZ47" s="71"/>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125</v>
      </c>
      <c r="BM66" s="70"/>
      <c r="BN66" s="70"/>
      <c r="BO66" s="70"/>
      <c r="BP66" s="70"/>
      <c r="BQ66" s="70"/>
      <c r="BR66" s="70"/>
      <c r="BS66" s="70"/>
      <c r="BT66" s="70"/>
      <c r="BU66" s="70"/>
      <c r="BV66" s="70"/>
      <c r="BW66" s="70"/>
      <c r="BX66" s="70"/>
      <c r="BY66" s="70"/>
      <c r="BZ66" s="71"/>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【914.53】</v>
      </c>
      <c r="I86" s="26" t="str">
        <f>データ!CA6</f>
        <v>【55.73】</v>
      </c>
      <c r="J86" s="26" t="str">
        <f>データ!CL6</f>
        <v>【276.78】</v>
      </c>
      <c r="K86" s="26" t="str">
        <f>データ!CW6</f>
        <v>【59.15】</v>
      </c>
      <c r="L86" s="26" t="str">
        <f>データ!DH6</f>
        <v>【85.01】</v>
      </c>
      <c r="M86" s="26" t="s">
        <v>56</v>
      </c>
      <c r="N86" s="26" t="s">
        <v>56</v>
      </c>
      <c r="O86" s="26" t="str">
        <f>データ!EO6</f>
        <v>【1.58】</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c r="A6" s="28" t="s">
        <v>109</v>
      </c>
      <c r="B6" s="33">
        <f>B7</f>
        <v>2016</v>
      </c>
      <c r="C6" s="33">
        <f t="shared" ref="C6:X6" si="3">C7</f>
        <v>162051</v>
      </c>
      <c r="D6" s="33">
        <f t="shared" si="3"/>
        <v>47</v>
      </c>
      <c r="E6" s="33">
        <f t="shared" si="3"/>
        <v>17</v>
      </c>
      <c r="F6" s="33">
        <f t="shared" si="3"/>
        <v>5</v>
      </c>
      <c r="G6" s="33">
        <f t="shared" si="3"/>
        <v>0</v>
      </c>
      <c r="H6" s="33" t="str">
        <f t="shared" si="3"/>
        <v>富山県　氷見市</v>
      </c>
      <c r="I6" s="33" t="str">
        <f t="shared" si="3"/>
        <v>法非適用</v>
      </c>
      <c r="J6" s="33" t="str">
        <f t="shared" si="3"/>
        <v>下水道事業</v>
      </c>
      <c r="K6" s="33" t="str">
        <f t="shared" si="3"/>
        <v>農業集落排水</v>
      </c>
      <c r="L6" s="33" t="str">
        <f t="shared" si="3"/>
        <v>F2</v>
      </c>
      <c r="M6" s="33">
        <f t="shared" si="3"/>
        <v>0</v>
      </c>
      <c r="N6" s="34" t="str">
        <f t="shared" si="3"/>
        <v>-</v>
      </c>
      <c r="O6" s="34" t="str">
        <f t="shared" si="3"/>
        <v>該当数値なし</v>
      </c>
      <c r="P6" s="34">
        <f t="shared" si="3"/>
        <v>19.12</v>
      </c>
      <c r="Q6" s="34">
        <f t="shared" si="3"/>
        <v>88.09</v>
      </c>
      <c r="R6" s="34">
        <f t="shared" si="3"/>
        <v>3127</v>
      </c>
      <c r="S6" s="34">
        <f t="shared" si="3"/>
        <v>49105</v>
      </c>
      <c r="T6" s="34">
        <f t="shared" si="3"/>
        <v>230.56</v>
      </c>
      <c r="U6" s="34">
        <f t="shared" si="3"/>
        <v>212.98</v>
      </c>
      <c r="V6" s="34">
        <f t="shared" si="3"/>
        <v>9352</v>
      </c>
      <c r="W6" s="34">
        <f t="shared" si="3"/>
        <v>3.24</v>
      </c>
      <c r="X6" s="34">
        <f t="shared" si="3"/>
        <v>2886.42</v>
      </c>
      <c r="Y6" s="35">
        <f>IF(Y7="",NA(),Y7)</f>
        <v>63.15</v>
      </c>
      <c r="Z6" s="35">
        <f t="shared" ref="Z6:AH6" si="4">IF(Z7="",NA(),Z7)</f>
        <v>57.43</v>
      </c>
      <c r="AA6" s="35">
        <f t="shared" si="4"/>
        <v>57.28</v>
      </c>
      <c r="AB6" s="35">
        <f t="shared" si="4"/>
        <v>58.04</v>
      </c>
      <c r="AC6" s="35">
        <f t="shared" si="4"/>
        <v>98.64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2979.67</v>
      </c>
      <c r="BG6" s="35">
        <f t="shared" ref="BG6:BO6" si="7">IF(BG7="",NA(),BG7)</f>
        <v>2377.0500000000002</v>
      </c>
      <c r="BH6" s="35">
        <f t="shared" si="7"/>
        <v>2210.8200000000002</v>
      </c>
      <c r="BI6" s="35">
        <f t="shared" si="7"/>
        <v>2065.7399999999998</v>
      </c>
      <c r="BJ6" s="35">
        <f t="shared" si="7"/>
        <v>680.04</v>
      </c>
      <c r="BK6" s="35">
        <f t="shared" si="7"/>
        <v>1197.82</v>
      </c>
      <c r="BL6" s="35">
        <f t="shared" si="7"/>
        <v>1126.77</v>
      </c>
      <c r="BM6" s="35">
        <f t="shared" si="7"/>
        <v>1044.8</v>
      </c>
      <c r="BN6" s="35">
        <f t="shared" si="7"/>
        <v>1081.8</v>
      </c>
      <c r="BO6" s="35">
        <f t="shared" si="7"/>
        <v>974.93</v>
      </c>
      <c r="BP6" s="34" t="str">
        <f>IF(BP7="","",IF(BP7="-","【-】","【"&amp;SUBSTITUTE(TEXT(BP7,"#,##0.00"),"-","△")&amp;"】"))</f>
        <v>【914.53】</v>
      </c>
      <c r="BQ6" s="35">
        <f>IF(BQ7="",NA(),BQ7)</f>
        <v>36.99</v>
      </c>
      <c r="BR6" s="35">
        <f t="shared" ref="BR6:BZ6" si="8">IF(BR7="",NA(),BR7)</f>
        <v>32.69</v>
      </c>
      <c r="BS6" s="35">
        <f t="shared" si="8"/>
        <v>32.94</v>
      </c>
      <c r="BT6" s="35">
        <f t="shared" si="8"/>
        <v>31.89</v>
      </c>
      <c r="BU6" s="35">
        <f t="shared" si="8"/>
        <v>98</v>
      </c>
      <c r="BV6" s="35">
        <f t="shared" si="8"/>
        <v>51.03</v>
      </c>
      <c r="BW6" s="35">
        <f t="shared" si="8"/>
        <v>50.9</v>
      </c>
      <c r="BX6" s="35">
        <f t="shared" si="8"/>
        <v>50.82</v>
      </c>
      <c r="BY6" s="35">
        <f t="shared" si="8"/>
        <v>52.19</v>
      </c>
      <c r="BZ6" s="35">
        <f t="shared" si="8"/>
        <v>55.32</v>
      </c>
      <c r="CA6" s="34" t="str">
        <f>IF(CA7="","",IF(CA7="-","【-】","【"&amp;SUBSTITUTE(TEXT(CA7,"#,##0.00"),"-","△")&amp;"】"))</f>
        <v>【55.73】</v>
      </c>
      <c r="CB6" s="35">
        <f>IF(CB7="",NA(),CB7)</f>
        <v>430.02</v>
      </c>
      <c r="CC6" s="35">
        <f t="shared" ref="CC6:CK6" si="9">IF(CC7="",NA(),CC7)</f>
        <v>488.55</v>
      </c>
      <c r="CD6" s="35">
        <f t="shared" si="9"/>
        <v>496.67</v>
      </c>
      <c r="CE6" s="35">
        <f t="shared" si="9"/>
        <v>515.14</v>
      </c>
      <c r="CF6" s="35">
        <f t="shared" si="9"/>
        <v>169.86</v>
      </c>
      <c r="CG6" s="35">
        <f t="shared" si="9"/>
        <v>289.60000000000002</v>
      </c>
      <c r="CH6" s="35">
        <f t="shared" si="9"/>
        <v>293.27</v>
      </c>
      <c r="CI6" s="35">
        <f t="shared" si="9"/>
        <v>300.52</v>
      </c>
      <c r="CJ6" s="35">
        <f t="shared" si="9"/>
        <v>296.14</v>
      </c>
      <c r="CK6" s="35">
        <f t="shared" si="9"/>
        <v>283.17</v>
      </c>
      <c r="CL6" s="34" t="str">
        <f>IF(CL7="","",IF(CL7="-","【-】","【"&amp;SUBSTITUTE(TEXT(CL7,"#,##0.00"),"-","△")&amp;"】"))</f>
        <v>【276.78】</v>
      </c>
      <c r="CM6" s="35">
        <f>IF(CM7="",NA(),CM7)</f>
        <v>63.92</v>
      </c>
      <c r="CN6" s="35">
        <f t="shared" ref="CN6:CV6" si="10">IF(CN7="",NA(),CN7)</f>
        <v>63.92</v>
      </c>
      <c r="CO6" s="35">
        <f t="shared" si="10"/>
        <v>61.01</v>
      </c>
      <c r="CP6" s="35">
        <f t="shared" si="10"/>
        <v>55.27</v>
      </c>
      <c r="CQ6" s="35">
        <f t="shared" si="10"/>
        <v>54.17</v>
      </c>
      <c r="CR6" s="35">
        <f t="shared" si="10"/>
        <v>54.74</v>
      </c>
      <c r="CS6" s="35">
        <f t="shared" si="10"/>
        <v>53.78</v>
      </c>
      <c r="CT6" s="35">
        <f t="shared" si="10"/>
        <v>53.24</v>
      </c>
      <c r="CU6" s="35">
        <f t="shared" si="10"/>
        <v>52.31</v>
      </c>
      <c r="CV6" s="35">
        <f t="shared" si="10"/>
        <v>60.65</v>
      </c>
      <c r="CW6" s="34" t="str">
        <f>IF(CW7="","",IF(CW7="-","【-】","【"&amp;SUBSTITUTE(TEXT(CW7,"#,##0.00"),"-","△")&amp;"】"))</f>
        <v>【59.15】</v>
      </c>
      <c r="CX6" s="35">
        <f>IF(CX7="",NA(),CX7)</f>
        <v>89.05</v>
      </c>
      <c r="CY6" s="35">
        <f t="shared" ref="CY6:DG6" si="11">IF(CY7="",NA(),CY7)</f>
        <v>89.25</v>
      </c>
      <c r="CZ6" s="35">
        <f t="shared" si="11"/>
        <v>87.41</v>
      </c>
      <c r="DA6" s="35">
        <f t="shared" si="11"/>
        <v>91.48</v>
      </c>
      <c r="DB6" s="35">
        <f t="shared" si="11"/>
        <v>87.55</v>
      </c>
      <c r="DC6" s="35">
        <f t="shared" si="11"/>
        <v>83.88</v>
      </c>
      <c r="DD6" s="35">
        <f t="shared" si="11"/>
        <v>84.06</v>
      </c>
      <c r="DE6" s="35">
        <f t="shared" si="11"/>
        <v>84.07</v>
      </c>
      <c r="DF6" s="35">
        <f t="shared" si="11"/>
        <v>84.32</v>
      </c>
      <c r="DG6" s="35">
        <f t="shared" si="11"/>
        <v>84.58</v>
      </c>
      <c r="DH6" s="34" t="str">
        <f>IF(DH7="","",IF(DH7="-","【-】","【"&amp;SUBSTITUTE(TEXT(DH7,"#,##0.00"),"-","△")&amp;"】"))</f>
        <v>【85.01】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0.04</v>
      </c>
      <c r="EK6" s="35">
        <f t="shared" si="14"/>
        <v>0.03</v>
      </c>
      <c r="EL6" s="35">
        <f t="shared" si="14"/>
        <v>0.02</v>
      </c>
      <c r="EM6" s="35">
        <f t="shared" si="14"/>
        <v>0.01</v>
      </c>
      <c r="EN6" s="35">
        <f t="shared" si="14"/>
        <v>2.0499999999999998</v>
      </c>
      <c r="EO6" s="34" t="str">
        <f>IF(EO7="","",IF(EO7="-","【-】","【"&amp;SUBSTITUTE(TEXT(EO7,"#,##0.00"),"-","△")&amp;"】"))</f>
        <v>【1.58】</v>
      </c>
    </row>
    <row r="7" spans="1:145" s="36" customFormat="1">
      <c r="A7" s="28"/>
      <c r="B7" s="37">
        <v>2016</v>
      </c>
      <c r="C7" s="37">
        <v>162051</v>
      </c>
      <c r="D7" s="37">
        <v>47</v>
      </c>
      <c r="E7" s="37">
        <v>17</v>
      </c>
      <c r="F7" s="37">
        <v>5</v>
      </c>
      <c r="G7" s="37">
        <v>0</v>
      </c>
      <c r="H7" s="37" t="s">
        <v>110</v>
      </c>
      <c r="I7" s="37" t="s">
        <v>111</v>
      </c>
      <c r="J7" s="37" t="s">
        <v>112</v>
      </c>
      <c r="K7" s="37" t="s">
        <v>113</v>
      </c>
      <c r="L7" s="37" t="s">
        <v>114</v>
      </c>
      <c r="M7" s="37"/>
      <c r="N7" s="38" t="s">
        <v>115</v>
      </c>
      <c r="O7" s="38" t="s">
        <v>116</v>
      </c>
      <c r="P7" s="38">
        <v>19.12</v>
      </c>
      <c r="Q7" s="38">
        <v>88.09</v>
      </c>
      <c r="R7" s="38">
        <v>3127</v>
      </c>
      <c r="S7" s="38">
        <v>49105</v>
      </c>
      <c r="T7" s="38">
        <v>230.56</v>
      </c>
      <c r="U7" s="38">
        <v>212.98</v>
      </c>
      <c r="V7" s="38">
        <v>9352</v>
      </c>
      <c r="W7" s="38">
        <v>3.24</v>
      </c>
      <c r="X7" s="38">
        <v>2886.42</v>
      </c>
      <c r="Y7" s="38">
        <v>63.15</v>
      </c>
      <c r="Z7" s="38">
        <v>57.43</v>
      </c>
      <c r="AA7" s="38">
        <v>57.28</v>
      </c>
      <c r="AB7" s="38">
        <v>58.04</v>
      </c>
      <c r="AC7" s="38">
        <v>98.64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2979.67</v>
      </c>
      <c r="BG7" s="38">
        <v>2377.0500000000002</v>
      </c>
      <c r="BH7" s="38">
        <v>2210.8200000000002</v>
      </c>
      <c r="BI7" s="38">
        <v>2065.7399999999998</v>
      </c>
      <c r="BJ7" s="38">
        <v>680.04</v>
      </c>
      <c r="BK7" s="38">
        <v>1197.82</v>
      </c>
      <c r="BL7" s="38">
        <v>1126.77</v>
      </c>
      <c r="BM7" s="38">
        <v>1044.8</v>
      </c>
      <c r="BN7" s="38">
        <v>1081.8</v>
      </c>
      <c r="BO7" s="38">
        <v>974.93</v>
      </c>
      <c r="BP7" s="38">
        <v>914.53</v>
      </c>
      <c r="BQ7" s="38">
        <v>36.99</v>
      </c>
      <c r="BR7" s="38">
        <v>32.69</v>
      </c>
      <c r="BS7" s="38">
        <v>32.94</v>
      </c>
      <c r="BT7" s="38">
        <v>31.89</v>
      </c>
      <c r="BU7" s="38">
        <v>98</v>
      </c>
      <c r="BV7" s="38">
        <v>51.03</v>
      </c>
      <c r="BW7" s="38">
        <v>50.9</v>
      </c>
      <c r="BX7" s="38">
        <v>50.82</v>
      </c>
      <c r="BY7" s="38">
        <v>52.19</v>
      </c>
      <c r="BZ7" s="38">
        <v>55.32</v>
      </c>
      <c r="CA7" s="38">
        <v>55.73</v>
      </c>
      <c r="CB7" s="38">
        <v>430.02</v>
      </c>
      <c r="CC7" s="38">
        <v>488.55</v>
      </c>
      <c r="CD7" s="38">
        <v>496.67</v>
      </c>
      <c r="CE7" s="38">
        <v>515.14</v>
      </c>
      <c r="CF7" s="38">
        <v>169.86</v>
      </c>
      <c r="CG7" s="38">
        <v>289.60000000000002</v>
      </c>
      <c r="CH7" s="38">
        <v>293.27</v>
      </c>
      <c r="CI7" s="38">
        <v>300.52</v>
      </c>
      <c r="CJ7" s="38">
        <v>296.14</v>
      </c>
      <c r="CK7" s="38">
        <v>283.17</v>
      </c>
      <c r="CL7" s="38">
        <v>276.77999999999997</v>
      </c>
      <c r="CM7" s="38">
        <v>63.92</v>
      </c>
      <c r="CN7" s="38">
        <v>63.92</v>
      </c>
      <c r="CO7" s="38">
        <v>61.01</v>
      </c>
      <c r="CP7" s="38">
        <v>55.27</v>
      </c>
      <c r="CQ7" s="38">
        <v>54.17</v>
      </c>
      <c r="CR7" s="38">
        <v>54.74</v>
      </c>
      <c r="CS7" s="38">
        <v>53.78</v>
      </c>
      <c r="CT7" s="38">
        <v>53.24</v>
      </c>
      <c r="CU7" s="38">
        <v>52.31</v>
      </c>
      <c r="CV7" s="38">
        <v>60.65</v>
      </c>
      <c r="CW7" s="38">
        <v>59.15</v>
      </c>
      <c r="CX7" s="38">
        <v>89.05</v>
      </c>
      <c r="CY7" s="38">
        <v>89.25</v>
      </c>
      <c r="CZ7" s="38">
        <v>87.41</v>
      </c>
      <c r="DA7" s="38">
        <v>91.48</v>
      </c>
      <c r="DB7" s="38">
        <v>87.55</v>
      </c>
      <c r="DC7" s="38">
        <v>83.88</v>
      </c>
      <c r="DD7" s="38">
        <v>84.06</v>
      </c>
      <c r="DE7" s="38">
        <v>84.07</v>
      </c>
      <c r="DF7" s="38">
        <v>84.32</v>
      </c>
      <c r="DG7" s="38">
        <v>84.58</v>
      </c>
      <c r="DH7" s="38">
        <v>85.01</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0.04</v>
      </c>
      <c r="EK7" s="38">
        <v>0.03</v>
      </c>
      <c r="EL7" s="38">
        <v>0.02</v>
      </c>
      <c r="EM7" s="38">
        <v>0.01</v>
      </c>
      <c r="EN7" s="38">
        <v>2.0499999999999998</v>
      </c>
      <c r="EO7" s="38">
        <v>1.58</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2018-02-08T06:28:05Z</cp:lastPrinted>
  <dcterms:created xsi:type="dcterms:W3CDTF">2017-12-25T02:28:05Z</dcterms:created>
  <dcterms:modified xsi:type="dcterms:W3CDTF">2018-02-15T01:28:33Z</dcterms:modified>
</cp:coreProperties>
</file>