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97102\Desktop\H3001公営企業に係る経営比較分析表の分析等について\06黒部市\水道\法非適\"/>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<sst xmlns="http://schemas.openxmlformats.org/spreadsheetml/2006/main" count="237" uniqueCount="124">
  <si>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</si>
  <si>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</si>
  <si>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</si>
  <si>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</si>
  <si>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</si>
  <si>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</si>
  <si>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</si>
  <si>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</si>
  <si>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</si>
  <si>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</si>
  <si>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</si>
  <si>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</si>
  <si>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</si>
  <si>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</si>
  <si>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</si>
  <si>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</si>
  <si>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</si>
  <si>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</si>
  <si>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</si>
  <si>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</si>
  <si>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</si>
  <si>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</si>
  <si>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</si>
  <si>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</si>
  <si>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</si>
  <si>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</si>
  <si>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</si>
  <si>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</si>
  <si>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</si>
  <si>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</si>
  <si>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</si>
  <si>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</si>
  <si>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</si>
  <si>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</si>
  <si>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</si>
  <si>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</si>
  <si>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</si>
  <si>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</si>
  <si>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</si>
  <si>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</si>
  <si>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</si>
  <si>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</si>
  <si>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</si>
  <si>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</si>
  <si>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</si>
  <si>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</si>
  <si>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</si>
  <si>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</si>
  <si>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</si>
  <si>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</si>
  <si>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</si>
  <si>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</si>
  <si>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</si>
  <si>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</si>
  <si>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</si>
  <si>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</si>
  <si>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</si>
  <si>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</si>
  <si>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</si>
  <si>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</si>
  <si>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</si>
  <si>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</si>
  <si>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</si>
  <si>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</si>
  <si>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</si>
  <si>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</si>
  <si>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</si>
  <si>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</si>
  <si>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</si>
  <si>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</si>
  <si>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</si>
  <si>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</si>
  <si>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</si>
  <si>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</si>
  <si>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</si>
  <si>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</si>
  <si>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</si>
  <si>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</si>
  <si>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</si>
  <si>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</si>
  <si>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</si>
  <si>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</si>
  <si>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</si>
  <si>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</si>
  <si>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</si>
  <si>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</si>
  <si>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</si>
  <si>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</si>
  <si>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</si>
  <si>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</si>
  <si>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</si>
  <si>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</si>
  <si>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</si>
  <si>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</si>
  <si>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</si>
  <si>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</si>
  <si>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</si>
  <si>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</si>
  <si>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</si>
  <si>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</si>
  <si>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</si>
  <si>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</si>
  <si>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</si>
  <si>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</si>
  <si>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</si>
  <si>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</si>
  <si>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</si>
  <si>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</si>
  <si>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黒部市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</si>
  <si>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</si>
  <si>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</si>
  <si>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</si>
  <si>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</si>
  <si>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</si>
  <si>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</si>
  <si>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</si>
  <si>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</si>
  <si>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</si>
  <si>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</si>
  <si>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</si>
  <si>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収益的収支比率では、100％を超えているものの、給水収益以外の収入があることから、経営の改善が求められる。
　企業債残高対給水収益比率では、平均より大きく下回っているが、老朽化施設の更新を進めていく必要があり、増加傾向にある。
　料金回収率では、料金改定の影響により大きく改善された。
　施設利用率は、人口減少に伴い減少傾向であり、効率的な運用に向け対策を講じる必要がある。
　有収率では、類似団体平均より高い水準にあるが、今後も漏水調査や老朽化した管路の更新を計画的に行い有収率の向上に努める。</t>
    <rPh sb="1" eb="4">
      <t>シュウエキテキ</t>
    </rPh>
    <rPh sb="4" eb="6">
      <t>シュウシ</t>
    </rPh>
    <rPh sb="6" eb="8">
      <t>ヒリツ</t>
    </rPh>
    <rPh sb="16" eb="17">
      <t>コ</t>
    </rPh>
    <rPh sb="25" eb="27">
      <t>キュウスイ</t>
    </rPh>
    <rPh sb="27" eb="29">
      <t>シュウエキ</t>
    </rPh>
    <rPh sb="29" eb="31">
      <t>イガイ</t>
    </rPh>
    <rPh sb="32" eb="34">
      <t>シュウニュウ</t>
    </rPh>
    <rPh sb="42" eb="44">
      <t>ケイエイ</t>
    </rPh>
    <rPh sb="45" eb="47">
      <t>カイゼン</t>
    </rPh>
    <rPh sb="48" eb="49">
      <t>モト</t>
    </rPh>
    <rPh sb="56" eb="58">
      <t>キギョウ</t>
    </rPh>
    <rPh sb="58" eb="59">
      <t>サイ</t>
    </rPh>
    <rPh sb="59" eb="61">
      <t>ザンダカ</t>
    </rPh>
    <rPh sb="61" eb="62">
      <t>タイ</t>
    </rPh>
    <rPh sb="62" eb="64">
      <t>キュウスイ</t>
    </rPh>
    <rPh sb="64" eb="66">
      <t>シュウエキ</t>
    </rPh>
    <rPh sb="66" eb="68">
      <t>ヒリツ</t>
    </rPh>
    <phoneticPr fontId="4"/>
  </si>
  <si>
    <t>　管路更新率では、低迷しているが、配水場設備の更新と併せながら計画的に更新していく必要がある。</t>
    <rPh sb="1" eb="3">
      <t>カンロ</t>
    </rPh>
    <rPh sb="3" eb="5">
      <t>コウシン</t>
    </rPh>
    <rPh sb="5" eb="6">
      <t>リツ</t>
    </rPh>
    <rPh sb="9" eb="11">
      <t>テイメイ</t>
    </rPh>
    <rPh sb="17" eb="19">
      <t>ハイスイ</t>
    </rPh>
    <rPh sb="19" eb="20">
      <t>ジョウ</t>
    </rPh>
    <rPh sb="20" eb="22">
      <t>セツビ</t>
    </rPh>
    <rPh sb="23" eb="25">
      <t>コウシン</t>
    </rPh>
    <rPh sb="26" eb="27">
      <t>アワ</t>
    </rPh>
    <rPh sb="31" eb="34">
      <t>ケイカクテキ</t>
    </rPh>
    <rPh sb="35" eb="37">
      <t>コウシン</t>
    </rPh>
    <rPh sb="41" eb="43">
      <t>ヒツヨウ</t>
    </rPh>
    <phoneticPr fontId="4"/>
  </si>
  <si>
    <t>　今後の人口減少や節水型水道設備の普及により、給水収益のさらなる減少が見込まれる中、老朽化した設備機器や管路更新のための財源を確保するため、料金改定も含めた検討が必要である。
　経営戦略については、平成30年度策定予定である。</t>
    <rPh sb="1" eb="3">
      <t>コンゴ</t>
    </rPh>
    <rPh sb="4" eb="6">
      <t>ジンコウ</t>
    </rPh>
    <rPh sb="6" eb="8">
      <t>ゲンショウ</t>
    </rPh>
    <rPh sb="9" eb="12">
      <t>セッスイガタ</t>
    </rPh>
    <rPh sb="12" eb="14">
      <t>スイドウ</t>
    </rPh>
    <rPh sb="14" eb="16">
      <t>セツビ</t>
    </rPh>
    <rPh sb="17" eb="19">
      <t>フキュウ</t>
    </rPh>
    <rPh sb="23" eb="25">
      <t>キュウスイ</t>
    </rPh>
    <rPh sb="25" eb="27">
      <t>シュウエキ</t>
    </rPh>
    <rPh sb="32" eb="34">
      <t>ゲンショウ</t>
    </rPh>
    <rPh sb="35" eb="37">
      <t>ミコ</t>
    </rPh>
    <rPh sb="40" eb="41">
      <t>ナカ</t>
    </rPh>
    <rPh sb="42" eb="45">
      <t>ロウキュウカ</t>
    </rPh>
    <rPh sb="47" eb="49">
      <t>セツビ</t>
    </rPh>
    <rPh sb="49" eb="51">
      <t>キキ</t>
    </rPh>
    <rPh sb="52" eb="54">
      <t>カンロ</t>
    </rPh>
    <rPh sb="54" eb="56">
      <t>コウシン</t>
    </rPh>
    <rPh sb="60" eb="62">
      <t>ザイゲン</t>
    </rPh>
    <rPh sb="63" eb="65">
      <t>カクホ</t>
    </rPh>
    <rPh sb="70" eb="72">
      <t>リョウキン</t>
    </rPh>
    <rPh sb="72" eb="74">
      <t>カイテイ</t>
    </rPh>
    <rPh sb="75" eb="76">
      <t>フク</t>
    </rPh>
    <rPh sb="78" eb="80">
      <t>ケントウ</t>
    </rPh>
    <rPh sb="81" eb="83">
      <t>ヒツヨウ</t>
    </rPh>
    <rPh sb="89" eb="91">
      <t>ケイエイ</t>
    </rPh>
    <rPh sb="91" eb="93">
      <t>センリャク</t>
    </rPh>
    <rPh sb="99" eb="101">
      <t>ヘイセイ</t>
    </rPh>
    <rPh sb="103" eb="104">
      <t>ネン</t>
    </rPh>
    <rPh sb="104" eb="105">
      <t>ド</t>
    </rPh>
    <rPh sb="105" eb="107">
      <t>サクテイ</t>
    </rPh>
    <rPh sb="107" eb="109">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</si>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</sst>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0.79</c:v>
                </c:pt>
                <c:pt idx="1">
                  <c:v>0.74</c:v>
                </c:pt>
                <c:pt idx="2">
                  <c:v>0.22</c:v>
                </c:pt>
                <c:pt idx="3" formatCode="#,##0.00;&quot;△&quot;#,##0.00">
                  <c:v>0</c:v>
                </c:pt>
                <c:pt idx="4">
                  <c:v>0.25</c:v>
                </c:pt>
              </c:numCache>
            </c:numRef>
          </c:val>
        </c:ser>
        <c:dLbls>
          <c:showLegendKey val="0"/>
          <c:showVal val="0"/>
          <c:showCatName val="0"/>
          <c:showSerName val="0"/>
          <c:showPercent val="0"/>
          <c:showBubbleSize val="0"/>
        </c:dLbls>
        <c:gapWidth val="150"/>
        <c:axId val="139953584"/>
        <c:axId val="975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39953584"/>
        <c:axId val="97552416"/>
      </c:lineChart>
      <c:dateAx>
        <c:axId val="139953584"/>
        <c:scaling>
          <c:orientation val="minMax"/>
        </c:scaling>
        <c:delete val="1"/>
        <c:axPos val="b"/>
        <c:numFmt formatCode="ge" sourceLinked="1"/>
        <c:majorTickMark val="none"/>
        <c:minorTickMark val="none"/>
        <c:tickLblPos val="none"/>
        <c:crossAx val="97552416"/>
        <c:crosses val="autoZero"/>
        <c:auto val="1"/>
        <c:lblOffset val="100"/>
        <c:baseTimeUnit val="years"/>
      </c:dateAx>
      <c:valAx>
        <c:axId val="975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5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40.33</c:v>
                </c:pt>
                <c:pt idx="1">
                  <c:v>36.82</c:v>
                </c:pt>
                <c:pt idx="2">
                  <c:v>35.39</c:v>
                </c:pt>
                <c:pt idx="3">
                  <c:v>36.200000000000003</c:v>
                </c:pt>
                <c:pt idx="4">
                  <c:v>35.03</c:v>
                </c:pt>
              </c:numCache>
            </c:numRef>
          </c:val>
        </c:ser>
        <c:dLbls>
          <c:showLegendKey val="0"/>
          <c:showVal val="0"/>
          <c:showCatName val="0"/>
          <c:showSerName val="0"/>
          <c:showPercent val="0"/>
          <c:showBubbleSize val="0"/>
        </c:dLbls>
        <c:gapWidth val="150"/>
        <c:axId val="141113600"/>
        <c:axId val="14111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41113600"/>
        <c:axId val="141113992"/>
      </c:lineChart>
      <c:dateAx>
        <c:axId val="141113600"/>
        <c:scaling>
          <c:orientation val="minMax"/>
        </c:scaling>
        <c:delete val="1"/>
        <c:axPos val="b"/>
        <c:numFmt formatCode="ge" sourceLinked="1"/>
        <c:majorTickMark val="none"/>
        <c:minorTickMark val="none"/>
        <c:tickLblPos val="none"/>
        <c:crossAx val="141113992"/>
        <c:crosses val="autoZero"/>
        <c:auto val="1"/>
        <c:lblOffset val="100"/>
        <c:baseTimeUnit val="years"/>
      </c:dateAx>
      <c:valAx>
        <c:axId val="14111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78.97</c:v>
                </c:pt>
                <c:pt idx="1">
                  <c:v>79.31</c:v>
                </c:pt>
                <c:pt idx="2">
                  <c:v>80.37</c:v>
                </c:pt>
                <c:pt idx="3">
                  <c:v>79.39</c:v>
                </c:pt>
                <c:pt idx="4">
                  <c:v>80.12</c:v>
                </c:pt>
              </c:numCache>
            </c:numRef>
          </c:val>
        </c:ser>
        <c:dLbls>
          <c:showLegendKey val="0"/>
          <c:showVal val="0"/>
          <c:showCatName val="0"/>
          <c:showSerName val="0"/>
          <c:showPercent val="0"/>
          <c:showBubbleSize val="0"/>
        </c:dLbls>
        <c:gapWidth val="150"/>
        <c:axId val="141303808"/>
        <c:axId val="14130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41303808"/>
        <c:axId val="141304200"/>
      </c:lineChart>
      <c:dateAx>
        <c:axId val="141303808"/>
        <c:scaling>
          <c:orientation val="minMax"/>
        </c:scaling>
        <c:delete val="1"/>
        <c:axPos val="b"/>
        <c:numFmt formatCode="ge" sourceLinked="1"/>
        <c:majorTickMark val="none"/>
        <c:minorTickMark val="none"/>
        <c:tickLblPos val="none"/>
        <c:crossAx val="141304200"/>
        <c:crosses val="autoZero"/>
        <c:auto val="1"/>
        <c:lblOffset val="100"/>
        <c:baseTimeUnit val="years"/>
      </c:dateAx>
      <c:valAx>
        <c:axId val="14130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77.45</c:v>
                </c:pt>
                <c:pt idx="1">
                  <c:v>81.22</c:v>
                </c:pt>
                <c:pt idx="2">
                  <c:v>89.8</c:v>
                </c:pt>
                <c:pt idx="3">
                  <c:v>101.45</c:v>
                </c:pt>
                <c:pt idx="4">
                  <c:v>100.72</c:v>
                </c:pt>
              </c:numCache>
            </c:numRef>
          </c:val>
        </c:ser>
        <c:dLbls>
          <c:showLegendKey val="0"/>
          <c:showVal val="0"/>
          <c:showCatName val="0"/>
          <c:showSerName val="0"/>
          <c:showPercent val="0"/>
          <c:showBubbleSize val="0"/>
        </c:dLbls>
        <c:gapWidth val="150"/>
        <c:axId val="140989768"/>
        <c:axId val="14100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40989768"/>
        <c:axId val="141001416"/>
      </c:lineChart>
      <c:dateAx>
        <c:axId val="140989768"/>
        <c:scaling>
          <c:orientation val="minMax"/>
        </c:scaling>
        <c:delete val="1"/>
        <c:axPos val="b"/>
        <c:numFmt formatCode="ge" sourceLinked="1"/>
        <c:majorTickMark val="none"/>
        <c:minorTickMark val="none"/>
        <c:tickLblPos val="none"/>
        <c:crossAx val="141001416"/>
        <c:crosses val="autoZero"/>
        <c:auto val="1"/>
        <c:lblOffset val="100"/>
        <c:baseTimeUnit val="years"/>
      </c:dateAx>
      <c:valAx>
        <c:axId val="14100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8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016448"/>
        <c:axId val="14102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016448"/>
        <c:axId val="141025688"/>
      </c:lineChart>
      <c:dateAx>
        <c:axId val="141016448"/>
        <c:scaling>
          <c:orientation val="minMax"/>
        </c:scaling>
        <c:delete val="1"/>
        <c:axPos val="b"/>
        <c:numFmt formatCode="ge" sourceLinked="1"/>
        <c:majorTickMark val="none"/>
        <c:minorTickMark val="none"/>
        <c:tickLblPos val="none"/>
        <c:crossAx val="141025688"/>
        <c:crosses val="autoZero"/>
        <c:auto val="1"/>
        <c:lblOffset val="100"/>
        <c:baseTimeUnit val="years"/>
      </c:dateAx>
      <c:valAx>
        <c:axId val="14102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340144"/>
        <c:axId val="14077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340144"/>
        <c:axId val="140778888"/>
      </c:lineChart>
      <c:dateAx>
        <c:axId val="141340144"/>
        <c:scaling>
          <c:orientation val="minMax"/>
        </c:scaling>
        <c:delete val="1"/>
        <c:axPos val="b"/>
        <c:numFmt formatCode="ge" sourceLinked="1"/>
        <c:majorTickMark val="none"/>
        <c:minorTickMark val="none"/>
        <c:tickLblPos val="none"/>
        <c:crossAx val="140778888"/>
        <c:crosses val="autoZero"/>
        <c:auto val="1"/>
        <c:lblOffset val="100"/>
        <c:baseTimeUnit val="years"/>
      </c:dateAx>
      <c:valAx>
        <c:axId val="14077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62608"/>
        <c:axId val="9756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62608"/>
        <c:axId val="97563000"/>
      </c:lineChart>
      <c:dateAx>
        <c:axId val="97562608"/>
        <c:scaling>
          <c:orientation val="minMax"/>
        </c:scaling>
        <c:delete val="1"/>
        <c:axPos val="b"/>
        <c:numFmt formatCode="ge" sourceLinked="1"/>
        <c:majorTickMark val="none"/>
        <c:minorTickMark val="none"/>
        <c:tickLblPos val="none"/>
        <c:crossAx val="97563000"/>
        <c:crosses val="autoZero"/>
        <c:auto val="1"/>
        <c:lblOffset val="100"/>
        <c:baseTimeUnit val="years"/>
      </c:dateAx>
      <c:valAx>
        <c:axId val="9756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0911528"/>
        <c:axId val="14091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0911528"/>
        <c:axId val="140911920"/>
      </c:lineChart>
      <c:dateAx>
        <c:axId val="140911528"/>
        <c:scaling>
          <c:orientation val="minMax"/>
        </c:scaling>
        <c:delete val="1"/>
        <c:axPos val="b"/>
        <c:numFmt formatCode="ge" sourceLinked="1"/>
        <c:majorTickMark val="none"/>
        <c:minorTickMark val="none"/>
        <c:tickLblPos val="none"/>
        <c:crossAx val="140911920"/>
        <c:crosses val="autoZero"/>
        <c:auto val="1"/>
        <c:lblOffset val="100"/>
        <c:baseTimeUnit val="years"/>
      </c:dateAx>
      <c:valAx>
        <c:axId val="14091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356.84</c:v>
                </c:pt>
                <c:pt idx="1">
                  <c:v>385.69</c:v>
                </c:pt>
                <c:pt idx="2">
                  <c:v>476.59</c:v>
                </c:pt>
                <c:pt idx="3">
                  <c:v>533.08000000000004</c:v>
                </c:pt>
                <c:pt idx="4">
                  <c:v>534.1</c:v>
                </c:pt>
              </c:numCache>
            </c:numRef>
          </c:val>
        </c:ser>
        <c:dLbls>
          <c:showLegendKey val="0"/>
          <c:showVal val="0"/>
          <c:showCatName val="0"/>
          <c:showSerName val="0"/>
          <c:showPercent val="0"/>
          <c:showBubbleSize val="0"/>
        </c:dLbls>
        <c:gapWidth val="150"/>
        <c:axId val="140913096"/>
        <c:axId val="14091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40913096"/>
        <c:axId val="140913488"/>
      </c:lineChart>
      <c:dateAx>
        <c:axId val="140913096"/>
        <c:scaling>
          <c:orientation val="minMax"/>
        </c:scaling>
        <c:delete val="1"/>
        <c:axPos val="b"/>
        <c:numFmt formatCode="ge" sourceLinked="1"/>
        <c:majorTickMark val="none"/>
        <c:minorTickMark val="none"/>
        <c:tickLblPos val="none"/>
        <c:crossAx val="140913488"/>
        <c:crosses val="autoZero"/>
        <c:auto val="1"/>
        <c:lblOffset val="100"/>
        <c:baseTimeUnit val="years"/>
      </c:dateAx>
      <c:valAx>
        <c:axId val="14091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113.04</c:v>
                </c:pt>
                <c:pt idx="1">
                  <c:v>80.72</c:v>
                </c:pt>
                <c:pt idx="2">
                  <c:v>85.93</c:v>
                </c:pt>
                <c:pt idx="3">
                  <c:v>88.34</c:v>
                </c:pt>
                <c:pt idx="4">
                  <c:v>97.41</c:v>
                </c:pt>
              </c:numCache>
            </c:numRef>
          </c:val>
        </c:ser>
        <c:dLbls>
          <c:showLegendKey val="0"/>
          <c:showVal val="0"/>
          <c:showCatName val="0"/>
          <c:showSerName val="0"/>
          <c:showPercent val="0"/>
          <c:showBubbleSize val="0"/>
        </c:dLbls>
        <c:gapWidth val="150"/>
        <c:axId val="140914664"/>
        <c:axId val="14091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40914664"/>
        <c:axId val="140915056"/>
      </c:lineChart>
      <c:dateAx>
        <c:axId val="140914664"/>
        <c:scaling>
          <c:orientation val="minMax"/>
        </c:scaling>
        <c:delete val="1"/>
        <c:axPos val="b"/>
        <c:numFmt formatCode="ge" sourceLinked="1"/>
        <c:majorTickMark val="none"/>
        <c:minorTickMark val="none"/>
        <c:tickLblPos val="none"/>
        <c:crossAx val="140915056"/>
        <c:crosses val="autoZero"/>
        <c:auto val="1"/>
        <c:lblOffset val="100"/>
        <c:baseTimeUnit val="years"/>
      </c:dateAx>
      <c:valAx>
        <c:axId val="1409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1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47.7</c:v>
                </c:pt>
                <c:pt idx="1">
                  <c:v>59.28</c:v>
                </c:pt>
                <c:pt idx="2">
                  <c:v>57</c:v>
                </c:pt>
                <c:pt idx="3">
                  <c:v>56.96</c:v>
                </c:pt>
                <c:pt idx="4">
                  <c:v>61.03</c:v>
                </c:pt>
              </c:numCache>
            </c:numRef>
          </c:val>
        </c:ser>
        <c:dLbls>
          <c:showLegendKey val="0"/>
          <c:showVal val="0"/>
          <c:showCatName val="0"/>
          <c:showSerName val="0"/>
          <c:showPercent val="0"/>
          <c:showBubbleSize val="0"/>
        </c:dLbls>
        <c:gapWidth val="150"/>
        <c:axId val="141112032"/>
        <c:axId val="14111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41112032"/>
        <c:axId val="141112424"/>
      </c:lineChart>
      <c:dateAx>
        <c:axId val="141112032"/>
        <c:scaling>
          <c:orientation val="minMax"/>
        </c:scaling>
        <c:delete val="1"/>
        <c:axPos val="b"/>
        <c:numFmt formatCode="ge" sourceLinked="1"/>
        <c:majorTickMark val="none"/>
        <c:minorTickMark val="none"/>
        <c:tickLblPos val="none"/>
        <c:crossAx val="141112424"/>
        <c:crosses val="autoZero"/>
        <c:auto val="1"/>
        <c:lblOffset val="100"/>
        <c:baseTimeUnit val="years"/>
      </c:dateAx>
      <c:valAx>
        <c:axId val="14111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1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富山県　黒部市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123</v>
      </c>
      <c r="AE8" s="74"/>
      <c r="AF8" s="74"/>
      <c r="AG8" s="74"/>
      <c r="AH8" s="74"/>
      <c r="AI8" s="74"/>
      <c r="AJ8" s="74"/>
      <c r="AK8" s="2"/>
      <c r="AL8" s="67">
        <f>データ!$R$6</f>
        <v>41802</v>
      </c>
      <c r="AM8" s="67"/>
      <c r="AN8" s="67"/>
      <c r="AO8" s="67"/>
      <c r="AP8" s="67"/>
      <c r="AQ8" s="67"/>
      <c r="AR8" s="67"/>
      <c r="AS8" s="67"/>
      <c r="AT8" s="66">
        <f>データ!$S$6</f>
        <v>426.31</v>
      </c>
      <c r="AU8" s="66"/>
      <c r="AV8" s="66"/>
      <c r="AW8" s="66"/>
      <c r="AX8" s="66"/>
      <c r="AY8" s="66"/>
      <c r="AZ8" s="66"/>
      <c r="BA8" s="66"/>
      <c r="BB8" s="66">
        <f>データ!$T$6</f>
        <v>98.06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13.47</v>
      </c>
      <c r="Q10" s="66"/>
      <c r="R10" s="66"/>
      <c r="S10" s="66"/>
      <c r="T10" s="66"/>
      <c r="U10" s="66"/>
      <c r="V10" s="66"/>
      <c r="W10" s="67">
        <f>データ!$Q$6</f>
        <v>1521</v>
      </c>
      <c r="X10" s="67"/>
      <c r="Y10" s="67"/>
      <c r="Z10" s="67"/>
      <c r="AA10" s="67"/>
      <c r="AB10" s="67"/>
      <c r="AC10" s="67"/>
      <c r="AD10" s="2"/>
      <c r="AE10" s="2"/>
      <c r="AF10" s="2"/>
      <c r="AG10" s="2"/>
      <c r="AH10" s="2"/>
      <c r="AI10" s="2"/>
      <c r="AJ10" s="2"/>
      <c r="AK10" s="2"/>
      <c r="AL10" s="67">
        <f>データ!$U$6</f>
        <v>5618</v>
      </c>
      <c r="AM10" s="67"/>
      <c r="AN10" s="67"/>
      <c r="AO10" s="67"/>
      <c r="AP10" s="67"/>
      <c r="AQ10" s="67"/>
      <c r="AR10" s="67"/>
      <c r="AS10" s="67"/>
      <c r="AT10" s="66">
        <f>データ!$V$6</f>
        <v>6.47</v>
      </c>
      <c r="AU10" s="66"/>
      <c r="AV10" s="66"/>
      <c r="AW10" s="66"/>
      <c r="AX10" s="66"/>
      <c r="AY10" s="66"/>
      <c r="AZ10" s="66"/>
      <c r="BA10" s="66"/>
      <c r="BB10" s="66">
        <f>データ!$W$6</f>
        <v>868.32</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162078</v>
      </c>
      <c r="D6" s="34">
        <f t="shared" si="3"/>
        <v>47</v>
      </c>
      <c r="E6" s="34">
        <f t="shared" si="3"/>
        <v>1</v>
      </c>
      <c r="F6" s="34">
        <f t="shared" si="3"/>
        <v>0</v>
      </c>
      <c r="G6" s="34">
        <f t="shared" si="3"/>
        <v>0</v>
      </c>
      <c r="H6" s="34" t="str">
        <f t="shared" si="3"/>
        <v>富山県　黒部市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13.47</v>
      </c>
      <c r="Q6" s="35">
        <f t="shared" si="3"/>
        <v>1521</v>
      </c>
      <c r="R6" s="35">
        <f t="shared" si="3"/>
        <v>41802</v>
      </c>
      <c r="S6" s="35">
        <f t="shared" si="3"/>
        <v>426.31</v>
      </c>
      <c r="T6" s="35">
        <f t="shared" si="3"/>
        <v>98.06</v>
      </c>
      <c r="U6" s="35">
        <f t="shared" si="3"/>
        <v>5618</v>
      </c>
      <c r="V6" s="35">
        <f t="shared" si="3"/>
        <v>6.47</v>
      </c>
      <c r="W6" s="35">
        <f t="shared" si="3"/>
        <v>868.32</v>
      </c>
      <c r="X6" s="36">
        <f>IF(X7="",NA(),X7)</f>
        <v>77.45</v>
      </c>
      <c r="Y6" s="36">
        <f t="shared" ref="Y6:AG6" si="4">IF(Y7="",NA(),Y7)</f>
        <v>81.22</v>
      </c>
      <c r="Z6" s="36">
        <f t="shared" si="4"/>
        <v>89.8</v>
      </c>
      <c r="AA6" s="36">
        <f t="shared" si="4"/>
        <v>101.45</v>
      </c>
      <c r="AB6" s="36">
        <f t="shared" si="4"/>
        <v>100.72</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356.84</v>
      </c>
      <c r="BF6" s="36">
        <f t="shared" ref="BF6:BN6" si="7">IF(BF7="",NA(),BF7)</f>
        <v>385.69</v>
      </c>
      <c r="BG6" s="36">
        <f t="shared" si="7"/>
        <v>476.59</v>
      </c>
      <c r="BH6" s="36">
        <f t="shared" si="7"/>
        <v>533.08000000000004</v>
      </c>
      <c r="BI6" s="36">
        <f t="shared" si="7"/>
        <v>534.1</v>
      </c>
      <c r="BJ6" s="36">
        <f t="shared" si="7"/>
        <v>1158.82</v>
      </c>
      <c r="BK6" s="36">
        <f t="shared" si="7"/>
        <v>1167.7</v>
      </c>
      <c r="BL6" s="36">
        <f t="shared" si="7"/>
        <v>1228.58</v>
      </c>
      <c r="BM6" s="36">
        <f t="shared" si="7"/>
        <v>1280.18</v>
      </c>
      <c r="BN6" s="36">
        <f t="shared" si="7"/>
        <v>1346.23</v>
      </c>
      <c r="BO6" s="35" t="str">
        <f>IF(BO7="","",IF(BO7="-","【-】","【"&amp;SUBSTITUTE(TEXT(BO7,"#,##0.00"),"-","△")&amp;"】"))</f>
        <v>【1,280.76】</v>
      </c>
      <c r="BP6" s="36">
        <f>IF(BP7="",NA(),BP7)</f>
        <v>113.04</v>
      </c>
      <c r="BQ6" s="36">
        <f t="shared" ref="BQ6:BY6" si="8">IF(BQ7="",NA(),BQ7)</f>
        <v>80.72</v>
      </c>
      <c r="BR6" s="36">
        <f t="shared" si="8"/>
        <v>85.93</v>
      </c>
      <c r="BS6" s="36">
        <f t="shared" si="8"/>
        <v>88.34</v>
      </c>
      <c r="BT6" s="36">
        <f t="shared" si="8"/>
        <v>97.41</v>
      </c>
      <c r="BU6" s="36">
        <f t="shared" si="8"/>
        <v>55.6</v>
      </c>
      <c r="BV6" s="36">
        <f t="shared" si="8"/>
        <v>54.43</v>
      </c>
      <c r="BW6" s="36">
        <f t="shared" si="8"/>
        <v>53.81</v>
      </c>
      <c r="BX6" s="36">
        <f t="shared" si="8"/>
        <v>53.62</v>
      </c>
      <c r="BY6" s="36">
        <f t="shared" si="8"/>
        <v>53.41</v>
      </c>
      <c r="BZ6" s="35" t="str">
        <f>IF(BZ7="","",IF(BZ7="-","【-】","【"&amp;SUBSTITUTE(TEXT(BZ7,"#,##0.00"),"-","△")&amp;"】"))</f>
        <v>【53.06】</v>
      </c>
      <c r="CA6" s="36">
        <f>IF(CA7="",NA(),CA7)</f>
        <v>47.7</v>
      </c>
      <c r="CB6" s="36">
        <f t="shared" ref="CB6:CJ6" si="9">IF(CB7="",NA(),CB7)</f>
        <v>59.28</v>
      </c>
      <c r="CC6" s="36">
        <f t="shared" si="9"/>
        <v>57</v>
      </c>
      <c r="CD6" s="36">
        <f t="shared" si="9"/>
        <v>56.96</v>
      </c>
      <c r="CE6" s="36">
        <f t="shared" si="9"/>
        <v>61.03</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40.33</v>
      </c>
      <c r="CM6" s="36">
        <f t="shared" ref="CM6:CU6" si="10">IF(CM7="",NA(),CM7)</f>
        <v>36.82</v>
      </c>
      <c r="CN6" s="36">
        <f t="shared" si="10"/>
        <v>35.39</v>
      </c>
      <c r="CO6" s="36">
        <f t="shared" si="10"/>
        <v>36.200000000000003</v>
      </c>
      <c r="CP6" s="36">
        <f t="shared" si="10"/>
        <v>35.03</v>
      </c>
      <c r="CQ6" s="36">
        <f t="shared" si="10"/>
        <v>60.66</v>
      </c>
      <c r="CR6" s="36">
        <f t="shared" si="10"/>
        <v>60.17</v>
      </c>
      <c r="CS6" s="36">
        <f t="shared" si="10"/>
        <v>58.96</v>
      </c>
      <c r="CT6" s="36">
        <f t="shared" si="10"/>
        <v>58.1</v>
      </c>
      <c r="CU6" s="36">
        <f t="shared" si="10"/>
        <v>56.19</v>
      </c>
      <c r="CV6" s="35" t="str">
        <f>IF(CV7="","",IF(CV7="-","【-】","【"&amp;SUBSTITUTE(TEXT(CV7,"#,##0.00"),"-","△")&amp;"】"))</f>
        <v>【56.28】</v>
      </c>
      <c r="CW6" s="36">
        <f>IF(CW7="",NA(),CW7)</f>
        <v>78.97</v>
      </c>
      <c r="CX6" s="36">
        <f t="shared" ref="CX6:DF6" si="11">IF(CX7="",NA(),CX7)</f>
        <v>79.31</v>
      </c>
      <c r="CY6" s="36">
        <f t="shared" si="11"/>
        <v>80.37</v>
      </c>
      <c r="CZ6" s="36">
        <f t="shared" si="11"/>
        <v>79.39</v>
      </c>
      <c r="DA6" s="36">
        <f t="shared" si="11"/>
        <v>80.12</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0.79</v>
      </c>
      <c r="EE6" s="36">
        <f t="shared" ref="EE6:EM6" si="14">IF(EE7="",NA(),EE7)</f>
        <v>0.74</v>
      </c>
      <c r="EF6" s="36">
        <f t="shared" si="14"/>
        <v>0.22</v>
      </c>
      <c r="EG6" s="35">
        <f t="shared" si="14"/>
        <v>0</v>
      </c>
      <c r="EH6" s="36">
        <f t="shared" si="14"/>
        <v>0.25</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162078</v>
      </c>
      <c r="D7" s="38">
        <v>47</v>
      </c>
      <c r="E7" s="38">
        <v>1</v>
      </c>
      <c r="F7" s="38">
        <v>0</v>
      </c>
      <c r="G7" s="38">
        <v>0</v>
      </c>
      <c r="H7" s="38" t="s">
        <v>108</v>
      </c>
      <c r="I7" s="38" t="s">
        <v>109</v>
      </c>
      <c r="J7" s="38" t="s">
        <v>110</v>
      </c>
      <c r="K7" s="38" t="s">
        <v>111</v>
      </c>
      <c r="L7" s="38" t="s">
        <v>112</v>
      </c>
      <c r="M7" s="38"/>
      <c r="N7" s="39" t="s">
        <v>113</v>
      </c>
      <c r="O7" s="39" t="s">
        <v>114</v>
      </c>
      <c r="P7" s="39">
        <v>13.47</v>
      </c>
      <c r="Q7" s="39">
        <v>1521</v>
      </c>
      <c r="R7" s="39">
        <v>41802</v>
      </c>
      <c r="S7" s="39">
        <v>426.31</v>
      </c>
      <c r="T7" s="39">
        <v>98.06</v>
      </c>
      <c r="U7" s="39">
        <v>5618</v>
      </c>
      <c r="V7" s="39">
        <v>6.47</v>
      </c>
      <c r="W7" s="39">
        <v>868.32</v>
      </c>
      <c r="X7" s="39">
        <v>77.45</v>
      </c>
      <c r="Y7" s="39">
        <v>81.22</v>
      </c>
      <c r="Z7" s="39">
        <v>89.8</v>
      </c>
      <c r="AA7" s="39">
        <v>101.45</v>
      </c>
      <c r="AB7" s="39">
        <v>100.72</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356.84</v>
      </c>
      <c r="BF7" s="39">
        <v>385.69</v>
      </c>
      <c r="BG7" s="39">
        <v>476.59</v>
      </c>
      <c r="BH7" s="39">
        <v>533.08000000000004</v>
      </c>
      <c r="BI7" s="39">
        <v>534.1</v>
      </c>
      <c r="BJ7" s="39">
        <v>1158.82</v>
      </c>
      <c r="BK7" s="39">
        <v>1167.7</v>
      </c>
      <c r="BL7" s="39">
        <v>1228.58</v>
      </c>
      <c r="BM7" s="39">
        <v>1280.18</v>
      </c>
      <c r="BN7" s="39">
        <v>1346.23</v>
      </c>
      <c r="BO7" s="39">
        <v>1280.76</v>
      </c>
      <c r="BP7" s="39">
        <v>113.04</v>
      </c>
      <c r="BQ7" s="39">
        <v>80.72</v>
      </c>
      <c r="BR7" s="39">
        <v>85.93</v>
      </c>
      <c r="BS7" s="39">
        <v>88.34</v>
      </c>
      <c r="BT7" s="39">
        <v>97.41</v>
      </c>
      <c r="BU7" s="39">
        <v>55.6</v>
      </c>
      <c r="BV7" s="39">
        <v>54.43</v>
      </c>
      <c r="BW7" s="39">
        <v>53.81</v>
      </c>
      <c r="BX7" s="39">
        <v>53.62</v>
      </c>
      <c r="BY7" s="39">
        <v>53.41</v>
      </c>
      <c r="BZ7" s="39">
        <v>53.06</v>
      </c>
      <c r="CA7" s="39">
        <v>47.7</v>
      </c>
      <c r="CB7" s="39">
        <v>59.28</v>
      </c>
      <c r="CC7" s="39">
        <v>57</v>
      </c>
      <c r="CD7" s="39">
        <v>56.96</v>
      </c>
      <c r="CE7" s="39">
        <v>61.03</v>
      </c>
      <c r="CF7" s="39">
        <v>275.86</v>
      </c>
      <c r="CG7" s="39">
        <v>279.8</v>
      </c>
      <c r="CH7" s="39">
        <v>284.64999999999998</v>
      </c>
      <c r="CI7" s="39">
        <v>287.7</v>
      </c>
      <c r="CJ7" s="39">
        <v>277.39999999999998</v>
      </c>
      <c r="CK7" s="39">
        <v>314.83</v>
      </c>
      <c r="CL7" s="39">
        <v>40.33</v>
      </c>
      <c r="CM7" s="39">
        <v>36.82</v>
      </c>
      <c r="CN7" s="39">
        <v>35.39</v>
      </c>
      <c r="CO7" s="39">
        <v>36.200000000000003</v>
      </c>
      <c r="CP7" s="39">
        <v>35.03</v>
      </c>
      <c r="CQ7" s="39">
        <v>60.66</v>
      </c>
      <c r="CR7" s="39">
        <v>60.17</v>
      </c>
      <c r="CS7" s="39">
        <v>58.96</v>
      </c>
      <c r="CT7" s="39">
        <v>58.1</v>
      </c>
      <c r="CU7" s="39">
        <v>56.19</v>
      </c>
      <c r="CV7" s="39">
        <v>56.28</v>
      </c>
      <c r="CW7" s="39">
        <v>78.97</v>
      </c>
      <c r="CX7" s="39">
        <v>79.31</v>
      </c>
      <c r="CY7" s="39">
        <v>80.37</v>
      </c>
      <c r="CZ7" s="39">
        <v>79.39</v>
      </c>
      <c r="DA7" s="39">
        <v>80.12</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0.79</v>
      </c>
      <c r="EE7" s="39">
        <v>0.74</v>
      </c>
      <c r="EF7" s="39">
        <v>0.22</v>
      </c>
      <c r="EG7" s="39">
        <v>0</v>
      </c>
      <c r="EH7" s="39">
        <v>0.25</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徳永 賢二</cp:lastModifiedBy>
  <cp:lastPrinted>2018-02-07T04:03:00Z</cp:lastPrinted>
  <dcterms:created xsi:type="dcterms:W3CDTF">2017-12-25T01:42:48Z</dcterms:created>
  <dcterms:modified xsi:type="dcterms:W3CDTF">2018-02-07T04:03:33Z</dcterms:modified>
  <cp:category/>
</cp:coreProperties>
</file>