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155" yWindow="465"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<sst xmlns="http://schemas.openxmlformats.org/spreadsheetml/2006/main" count="232" uniqueCount="120">
  <si>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</si>
  <si>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</si>
  <si>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</si>
  <si>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</si>
  <si>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</si>
  <si>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</si>
  <si>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</si>
  <si>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</si>
  <si>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</si>
  <si>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</si>
  <si>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</si>
  <si>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</si>
  <si>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</si>
  <si>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</si>
  <si>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</si>
  <si>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</si>
  <si>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</si>
  <si>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</si>
  <si>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</si>
  <si>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</si>
  <si>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</si>
  <si>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</si>
  <si>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</si>
  <si>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</si>
  <si>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</si>
  <si>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</si>
  <si>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</si>
  <si>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</si>
  <si>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</si>
  <si>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</si>
  <si>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</si>
  <si>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</si>
  <si>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</si>
  <si>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</si>
  <si>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</si>
  <si>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</si>
  <si>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</si>
  <si>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</si>
  <si>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</si>
  <si>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</si>
  <si>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</si>
  <si>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</si>
  <si>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</si>
  <si>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</si>
  <si>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</si>
  <si>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</si>
  <si>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</si>
  <si>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</si>
  <si>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</si>
  <si>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</si>
  <si>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</si>
  <si>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</si>
  <si>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</si>
  <si>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</si>
  <si>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</si>
  <si>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</si>
  <si>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</si>
  <si>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</si>
  <si>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</si>
  <si>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</si>
  <si>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</si>
  <si>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</si>
  <si>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</si>
  <si>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</si>
  <si>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</si>
  <si>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</si>
  <si>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</si>
  <si>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</si>
  <si>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</si>
  <si>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</si>
  <si>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</si>
  <si>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</si>
  <si>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</si>
  <si>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</si>
  <si>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</si>
  <si>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</si>
  <si>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</si>
  <si>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</si>
  <si>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</si>
  <si>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</si>
  <si>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</si>
  <si>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</si>
  <si>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</si>
  <si>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</si>
  <si>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</si>
  <si>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</si>
  <si>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</si>
  <si>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</si>
  <si>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</si>
  <si>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</si>
  <si>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</si>
  <si>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</si>
  <si>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</si>
  <si>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</si>
  <si>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</si>
  <si>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</si>
  <si>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</si>
  <si>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</si>
  <si>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</si>
  <si>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</si>
  <si>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</si>
  <si>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</si>
  <si>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</si>
  <si>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</si>
  <si>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</si>
  <si>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小矢部市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</si>
  <si>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</si>
  <si>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</si>
  <si>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</si>
  <si>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</si>
  <si>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</si>
  <si>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</si>
  <si>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</si>
  <si>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</si>
  <si>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</si>
  <si>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</si>
  <si>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</si>
  <si>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・平成24年度まで、漏水対策を中心に、漏水箇所の多い地域の管路更新を行ってきた。
平成25年度以降は配水池整備（平成28年度完工）により更新が鈍化した。平成29年度以降は、計画のもとに継続的に老朽管更新を行う予定である。
</t>
    <phoneticPr fontId="4"/>
  </si>
  <si>
    <t>・人口減少や節水機器普及による給水収益の減少の中、既存施設の維持管理を行いながら、給水原価縮小に努めてきた。今後、市内水道普及率を高め、既存施設利用率を高めると共に、普及に伴う企業債借入償還計画と老朽管更新に伴う減価償却費の増大に対し、適切な収支計画を含む経営戦略を平成29年度に計画策定する予定としており、将来とも適正な料金体制を維持していけるか検討したい。</t>
    <phoneticPr fontId="4"/>
  </si>
  <si>
    <t>・人口減少や節水機器の普及に伴って、近年給水収益の減少が続いており、収益を一般会計繰入金等で補っている状態である。平成29年度に、中長期的な期間において、最適な投資規模や資金計画による経営戦略を策定する。
・総配水量に対して維持管理費が多いため、類似団体より給水原価が高いが、更なるコスト削減、業務の効率化に努める必要がある。
・流動比率が平均より低く、企業債残高対給水収益比率が高いのは、減少傾向にある給水収益に対して投資が過大であるためである。経営戦略の中で、将来に向けた借入計画等を立て、給水収益に対しての投資規模に対し、料金水準が適正かを分析する必要がある。
・施設利用率が平均より低い傾向が続いており、適切に施設の規模を把握し、老朽管の更新を継続的に進めるべきだが、最適な投資の規模を計画する必要がある。</t>
    <rPh sb="195" eb="197">
      <t>ゲンショウ</t>
    </rPh>
    <rPh sb="197" eb="199">
      <t>ケイコウ</t>
    </rPh>
    <rPh sb="202" eb="204">
      <t>キュウスイ</t>
    </rPh>
    <rPh sb="204" eb="206">
      <t>シュウエキ</t>
    </rPh>
    <rPh sb="207" eb="208">
      <t>タイ</t>
    </rPh>
    <rPh sb="210" eb="212">
      <t>トウシ</t>
    </rPh>
    <rPh sb="213" eb="215">
      <t>カダイ</t>
    </rPh>
    <rPh sb="285" eb="287">
      <t>シセツ</t>
    </rPh>
    <rPh sb="287" eb="290">
      <t>リヨウリツ</t>
    </rPh>
    <rPh sb="291" eb="293">
      <t>ヘイキン</t>
    </rPh>
    <rPh sb="295" eb="296">
      <t>ヒク</t>
    </rPh>
    <rPh sb="297" eb="299">
      <t>ケイコウ</t>
    </rPh>
    <rPh sb="300" eb="301">
      <t>ツヅ</t>
    </rPh>
    <rPh sb="306" eb="308">
      <t>テキセツ</t>
    </rPh>
    <rPh sb="309" eb="311">
      <t>シセツ</t>
    </rPh>
    <rPh sb="312" eb="314">
      <t>キボ</t>
    </rPh>
    <rPh sb="315" eb="317">
      <t>ハアク</t>
    </rPh>
    <rPh sb="319" eb="321">
      <t>ロウキュウ</t>
    </rPh>
    <rPh sb="321" eb="322">
      <t>カン</t>
    </rPh>
    <rPh sb="323" eb="325">
      <t>コウシン</t>
    </rPh>
    <rPh sb="326" eb="329">
      <t>ケイゾクテキ</t>
    </rPh>
    <rPh sb="330" eb="331">
      <t>スス</t>
    </rPh>
    <rPh sb="338" eb="340">
      <t>サイテキ</t>
    </rPh>
    <rPh sb="341" eb="343">
      <t>トウシ</t>
    </rPh>
    <rPh sb="344" eb="346">
      <t>キボ</t>
    </rPh>
    <rPh sb="347" eb="349">
      <t>ケイカク</t>
    </rPh>
    <rPh sb="351" eb="3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</si>
</sst>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1.67</c:v>
                </c:pt>
                <c:pt idx="1">
                  <c:v>0.72</c:v>
                </c:pt>
                <c:pt idx="2">
                  <c:v>0.56000000000000005</c:v>
                </c:pt>
                <c:pt idx="3">
                  <c:v>0.56000000000000005</c:v>
                </c:pt>
                <c:pt idx="4">
                  <c:v>0.79</c:v>
                </c:pt>
              </c:numCache>
            </c:numRef>
          </c:val>
        </c:ser>
        <c:dLbls>
          <c:showLegendKey val="0"/>
          <c:showVal val="0"/>
          <c:showCatName val="0"/>
          <c:showSerName val="0"/>
          <c:showPercent val="0"/>
          <c:showBubbleSize val="0"/>
        </c:dLbls>
        <c:gapWidth val="150"/>
        <c:axId val="43423616"/>
        <c:axId val="434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43423616"/>
        <c:axId val="43438080"/>
      </c:lineChart>
      <c:dateAx>
        <c:axId val="43423616"/>
        <c:scaling>
          <c:orientation val="minMax"/>
        </c:scaling>
        <c:delete val="1"/>
        <c:axPos val="b"/>
        <c:numFmt formatCode="ge" sourceLinked="1"/>
        <c:majorTickMark val="none"/>
        <c:minorTickMark val="none"/>
        <c:tickLblPos val="none"/>
        <c:crossAx val="43438080"/>
        <c:crosses val="autoZero"/>
        <c:auto val="1"/>
        <c:lblOffset val="100"/>
        <c:baseTimeUnit val="years"/>
      </c:dateAx>
      <c:valAx>
        <c:axId val="434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53.02</c:v>
                </c:pt>
                <c:pt idx="1">
                  <c:v>49.27</c:v>
                </c:pt>
                <c:pt idx="2">
                  <c:v>48.9</c:v>
                </c:pt>
                <c:pt idx="3">
                  <c:v>51.9</c:v>
                </c:pt>
                <c:pt idx="4">
                  <c:v>49.86</c:v>
                </c:pt>
              </c:numCache>
            </c:numRef>
          </c:val>
        </c:ser>
        <c:dLbls>
          <c:showLegendKey val="0"/>
          <c:showVal val="0"/>
          <c:showCatName val="0"/>
          <c:showSerName val="0"/>
          <c:showPercent val="0"/>
          <c:showBubbleSize val="0"/>
        </c:dLbls>
        <c:gapWidth val="150"/>
        <c:axId val="101361920"/>
        <c:axId val="10138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01361920"/>
        <c:axId val="101384576"/>
      </c:lineChart>
      <c:dateAx>
        <c:axId val="101361920"/>
        <c:scaling>
          <c:orientation val="minMax"/>
        </c:scaling>
        <c:delete val="1"/>
        <c:axPos val="b"/>
        <c:numFmt formatCode="ge" sourceLinked="1"/>
        <c:majorTickMark val="none"/>
        <c:minorTickMark val="none"/>
        <c:tickLblPos val="none"/>
        <c:crossAx val="101384576"/>
        <c:crosses val="autoZero"/>
        <c:auto val="1"/>
        <c:lblOffset val="100"/>
        <c:baseTimeUnit val="years"/>
      </c:dateAx>
      <c:valAx>
        <c:axId val="1013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82.17</c:v>
                </c:pt>
                <c:pt idx="1">
                  <c:v>87.35</c:v>
                </c:pt>
                <c:pt idx="2">
                  <c:v>87.68</c:v>
                </c:pt>
                <c:pt idx="3">
                  <c:v>83.95</c:v>
                </c:pt>
                <c:pt idx="4">
                  <c:v>88.08</c:v>
                </c:pt>
              </c:numCache>
            </c:numRef>
          </c:val>
        </c:ser>
        <c:dLbls>
          <c:showLegendKey val="0"/>
          <c:showVal val="0"/>
          <c:showCatName val="0"/>
          <c:showSerName val="0"/>
          <c:showPercent val="0"/>
          <c:showBubbleSize val="0"/>
        </c:dLbls>
        <c:gapWidth val="150"/>
        <c:axId val="101406592"/>
        <c:axId val="10141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01406592"/>
        <c:axId val="101412864"/>
      </c:lineChart>
      <c:dateAx>
        <c:axId val="101406592"/>
        <c:scaling>
          <c:orientation val="minMax"/>
        </c:scaling>
        <c:delete val="1"/>
        <c:axPos val="b"/>
        <c:numFmt formatCode="ge" sourceLinked="1"/>
        <c:majorTickMark val="none"/>
        <c:minorTickMark val="none"/>
        <c:tickLblPos val="none"/>
        <c:crossAx val="101412864"/>
        <c:crosses val="autoZero"/>
        <c:auto val="1"/>
        <c:lblOffset val="100"/>
        <c:baseTimeUnit val="years"/>
      </c:dateAx>
      <c:valAx>
        <c:axId val="1014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100.84</c:v>
                </c:pt>
                <c:pt idx="1">
                  <c:v>102.64</c:v>
                </c:pt>
                <c:pt idx="2">
                  <c:v>116.94</c:v>
                </c:pt>
                <c:pt idx="3">
                  <c:v>113.7</c:v>
                </c:pt>
                <c:pt idx="4">
                  <c:v>116.64</c:v>
                </c:pt>
              </c:numCache>
            </c:numRef>
          </c:val>
        </c:ser>
        <c:dLbls>
          <c:showLegendKey val="0"/>
          <c:showVal val="0"/>
          <c:showCatName val="0"/>
          <c:showSerName val="0"/>
          <c:showPercent val="0"/>
          <c:showBubbleSize val="0"/>
        </c:dLbls>
        <c:gapWidth val="150"/>
        <c:axId val="43533824"/>
        <c:axId val="4353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43533824"/>
        <c:axId val="43535744"/>
      </c:lineChart>
      <c:dateAx>
        <c:axId val="43533824"/>
        <c:scaling>
          <c:orientation val="minMax"/>
        </c:scaling>
        <c:delete val="1"/>
        <c:axPos val="b"/>
        <c:numFmt formatCode="ge" sourceLinked="1"/>
        <c:majorTickMark val="none"/>
        <c:minorTickMark val="none"/>
        <c:tickLblPos val="none"/>
        <c:crossAx val="43535744"/>
        <c:crosses val="autoZero"/>
        <c:auto val="1"/>
        <c:lblOffset val="100"/>
        <c:baseTimeUnit val="years"/>
      </c:dateAx>
      <c:valAx>
        <c:axId val="43535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5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43.72</c:v>
                </c:pt>
                <c:pt idx="1">
                  <c:v>44</c:v>
                </c:pt>
                <c:pt idx="2">
                  <c:v>47.43</c:v>
                </c:pt>
                <c:pt idx="3">
                  <c:v>48.04</c:v>
                </c:pt>
                <c:pt idx="4">
                  <c:v>47.82</c:v>
                </c:pt>
              </c:numCache>
            </c:numRef>
          </c:val>
        </c:ser>
        <c:dLbls>
          <c:showLegendKey val="0"/>
          <c:showVal val="0"/>
          <c:showCatName val="0"/>
          <c:showSerName val="0"/>
          <c:showPercent val="0"/>
          <c:showBubbleSize val="0"/>
        </c:dLbls>
        <c:gapWidth val="150"/>
        <c:axId val="43574400"/>
        <c:axId val="4357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43574400"/>
        <c:axId val="43576320"/>
      </c:lineChart>
      <c:dateAx>
        <c:axId val="43574400"/>
        <c:scaling>
          <c:orientation val="minMax"/>
        </c:scaling>
        <c:delete val="1"/>
        <c:axPos val="b"/>
        <c:numFmt formatCode="ge" sourceLinked="1"/>
        <c:majorTickMark val="none"/>
        <c:minorTickMark val="none"/>
        <c:tickLblPos val="none"/>
        <c:crossAx val="43576320"/>
        <c:crosses val="autoZero"/>
        <c:auto val="1"/>
        <c:lblOffset val="100"/>
        <c:baseTimeUnit val="years"/>
      </c:dateAx>
      <c:valAx>
        <c:axId val="4357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1.03</c:v>
                </c:pt>
                <c:pt idx="1">
                  <c:v>2.88</c:v>
                </c:pt>
                <c:pt idx="2">
                  <c:v>9.75</c:v>
                </c:pt>
                <c:pt idx="3">
                  <c:v>12.54</c:v>
                </c:pt>
                <c:pt idx="4">
                  <c:v>13.76</c:v>
                </c:pt>
              </c:numCache>
            </c:numRef>
          </c:val>
        </c:ser>
        <c:dLbls>
          <c:showLegendKey val="0"/>
          <c:showVal val="0"/>
          <c:showCatName val="0"/>
          <c:showSerName val="0"/>
          <c:showPercent val="0"/>
          <c:showBubbleSize val="0"/>
        </c:dLbls>
        <c:gapWidth val="150"/>
        <c:axId val="96240384"/>
        <c:axId val="962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96240384"/>
        <c:axId val="96242304"/>
      </c:lineChart>
      <c:dateAx>
        <c:axId val="96240384"/>
        <c:scaling>
          <c:orientation val="minMax"/>
        </c:scaling>
        <c:delete val="1"/>
        <c:axPos val="b"/>
        <c:numFmt formatCode="ge" sourceLinked="1"/>
        <c:majorTickMark val="none"/>
        <c:minorTickMark val="none"/>
        <c:tickLblPos val="none"/>
        <c:crossAx val="96242304"/>
        <c:crosses val="autoZero"/>
        <c:auto val="1"/>
        <c:lblOffset val="100"/>
        <c:baseTimeUnit val="years"/>
      </c:dateAx>
      <c:valAx>
        <c:axId val="962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585408"/>
        <c:axId val="9759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97585408"/>
        <c:axId val="97599872"/>
      </c:lineChart>
      <c:dateAx>
        <c:axId val="97585408"/>
        <c:scaling>
          <c:orientation val="minMax"/>
        </c:scaling>
        <c:delete val="1"/>
        <c:axPos val="b"/>
        <c:numFmt formatCode="ge" sourceLinked="1"/>
        <c:majorTickMark val="none"/>
        <c:minorTickMark val="none"/>
        <c:tickLblPos val="none"/>
        <c:crossAx val="97599872"/>
        <c:crosses val="autoZero"/>
        <c:auto val="1"/>
        <c:lblOffset val="100"/>
        <c:baseTimeUnit val="years"/>
      </c:dateAx>
      <c:valAx>
        <c:axId val="9759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5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813.91</c:v>
                </c:pt>
                <c:pt idx="1">
                  <c:v>610.96</c:v>
                </c:pt>
                <c:pt idx="2">
                  <c:v>234.29</c:v>
                </c:pt>
                <c:pt idx="3">
                  <c:v>206.47</c:v>
                </c:pt>
                <c:pt idx="4">
                  <c:v>187.67</c:v>
                </c:pt>
              </c:numCache>
            </c:numRef>
          </c:val>
        </c:ser>
        <c:dLbls>
          <c:showLegendKey val="0"/>
          <c:showVal val="0"/>
          <c:showCatName val="0"/>
          <c:showSerName val="0"/>
          <c:showPercent val="0"/>
          <c:showBubbleSize val="0"/>
        </c:dLbls>
        <c:gapWidth val="150"/>
        <c:axId val="97634560"/>
        <c:axId val="976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97634560"/>
        <c:axId val="97636736"/>
      </c:lineChart>
      <c:dateAx>
        <c:axId val="97634560"/>
        <c:scaling>
          <c:orientation val="minMax"/>
        </c:scaling>
        <c:delete val="1"/>
        <c:axPos val="b"/>
        <c:numFmt formatCode="ge" sourceLinked="1"/>
        <c:majorTickMark val="none"/>
        <c:minorTickMark val="none"/>
        <c:tickLblPos val="none"/>
        <c:crossAx val="97636736"/>
        <c:crosses val="autoZero"/>
        <c:auto val="1"/>
        <c:lblOffset val="100"/>
        <c:baseTimeUnit val="years"/>
      </c:dateAx>
      <c:valAx>
        <c:axId val="97636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6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396.42</c:v>
                </c:pt>
                <c:pt idx="1">
                  <c:v>416.39</c:v>
                </c:pt>
                <c:pt idx="2">
                  <c:v>428.71</c:v>
                </c:pt>
                <c:pt idx="3">
                  <c:v>418.39</c:v>
                </c:pt>
                <c:pt idx="4">
                  <c:v>413.2</c:v>
                </c:pt>
              </c:numCache>
            </c:numRef>
          </c:val>
        </c:ser>
        <c:dLbls>
          <c:showLegendKey val="0"/>
          <c:showVal val="0"/>
          <c:showCatName val="0"/>
          <c:showSerName val="0"/>
          <c:showPercent val="0"/>
          <c:showBubbleSize val="0"/>
        </c:dLbls>
        <c:gapWidth val="150"/>
        <c:axId val="101204352"/>
        <c:axId val="10120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01204352"/>
        <c:axId val="101206272"/>
      </c:lineChart>
      <c:dateAx>
        <c:axId val="101204352"/>
        <c:scaling>
          <c:orientation val="minMax"/>
        </c:scaling>
        <c:delete val="1"/>
        <c:axPos val="b"/>
        <c:numFmt formatCode="ge" sourceLinked="1"/>
        <c:majorTickMark val="none"/>
        <c:minorTickMark val="none"/>
        <c:tickLblPos val="none"/>
        <c:crossAx val="101206272"/>
        <c:crosses val="autoZero"/>
        <c:auto val="1"/>
        <c:lblOffset val="100"/>
        <c:baseTimeUnit val="years"/>
      </c:dateAx>
      <c:valAx>
        <c:axId val="10120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2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82.17</c:v>
                </c:pt>
                <c:pt idx="1">
                  <c:v>82.66</c:v>
                </c:pt>
                <c:pt idx="2">
                  <c:v>95.12</c:v>
                </c:pt>
                <c:pt idx="3">
                  <c:v>92.36</c:v>
                </c:pt>
                <c:pt idx="4">
                  <c:v>95.04</c:v>
                </c:pt>
              </c:numCache>
            </c:numRef>
          </c:val>
        </c:ser>
        <c:dLbls>
          <c:showLegendKey val="0"/>
          <c:showVal val="0"/>
          <c:showCatName val="0"/>
          <c:showSerName val="0"/>
          <c:showPercent val="0"/>
          <c:showBubbleSize val="0"/>
        </c:dLbls>
        <c:gapWidth val="150"/>
        <c:axId val="101232000"/>
        <c:axId val="1012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01232000"/>
        <c:axId val="101246464"/>
      </c:lineChart>
      <c:dateAx>
        <c:axId val="101232000"/>
        <c:scaling>
          <c:orientation val="minMax"/>
        </c:scaling>
        <c:delete val="1"/>
        <c:axPos val="b"/>
        <c:numFmt formatCode="ge" sourceLinked="1"/>
        <c:majorTickMark val="none"/>
        <c:minorTickMark val="none"/>
        <c:tickLblPos val="none"/>
        <c:crossAx val="101246464"/>
        <c:crosses val="autoZero"/>
        <c:auto val="1"/>
        <c:lblOffset val="100"/>
        <c:baseTimeUnit val="years"/>
      </c:dateAx>
      <c:valAx>
        <c:axId val="1012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267.10000000000002</c:v>
                </c:pt>
                <c:pt idx="1">
                  <c:v>266.35000000000002</c:v>
                </c:pt>
                <c:pt idx="2">
                  <c:v>227.18</c:v>
                </c:pt>
                <c:pt idx="3">
                  <c:v>235.25</c:v>
                </c:pt>
                <c:pt idx="4">
                  <c:v>228.98</c:v>
                </c:pt>
              </c:numCache>
            </c:numRef>
          </c:val>
        </c:ser>
        <c:dLbls>
          <c:showLegendKey val="0"/>
          <c:showVal val="0"/>
          <c:showCatName val="0"/>
          <c:showSerName val="0"/>
          <c:showPercent val="0"/>
          <c:showBubbleSize val="0"/>
        </c:dLbls>
        <c:gapWidth val="150"/>
        <c:axId val="101329536"/>
        <c:axId val="1013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01329536"/>
        <c:axId val="101339904"/>
      </c:lineChart>
      <c:dateAx>
        <c:axId val="101329536"/>
        <c:scaling>
          <c:orientation val="minMax"/>
        </c:scaling>
        <c:delete val="1"/>
        <c:axPos val="b"/>
        <c:numFmt formatCode="ge" sourceLinked="1"/>
        <c:majorTickMark val="none"/>
        <c:minorTickMark val="none"/>
        <c:tickLblPos val="none"/>
        <c:crossAx val="101339904"/>
        <c:crosses val="autoZero"/>
        <c:auto val="1"/>
        <c:lblOffset val="100"/>
        <c:baseTimeUnit val="years"/>
      </c:dateAx>
      <c:valAx>
        <c:axId val="1013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7"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富山県　小矢部市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30746</v>
      </c>
      <c r="AM8" s="71"/>
      <c r="AN8" s="71"/>
      <c r="AO8" s="71"/>
      <c r="AP8" s="71"/>
      <c r="AQ8" s="71"/>
      <c r="AR8" s="71"/>
      <c r="AS8" s="71"/>
      <c r="AT8" s="67">
        <f>データ!$S$6</f>
        <v>134.07</v>
      </c>
      <c r="AU8" s="68"/>
      <c r="AV8" s="68"/>
      <c r="AW8" s="68"/>
      <c r="AX8" s="68"/>
      <c r="AY8" s="68"/>
      <c r="AZ8" s="68"/>
      <c r="BA8" s="68"/>
      <c r="BB8" s="70">
        <f>データ!$T$6</f>
        <v>229.33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64.95</v>
      </c>
      <c r="J10" s="68"/>
      <c r="K10" s="68"/>
      <c r="L10" s="68"/>
      <c r="M10" s="68"/>
      <c r="N10" s="68"/>
      <c r="O10" s="69"/>
      <c r="P10" s="70">
        <f>データ!$P$6</f>
        <v>62.93</v>
      </c>
      <c r="Q10" s="70"/>
      <c r="R10" s="70"/>
      <c r="S10" s="70"/>
      <c r="T10" s="70"/>
      <c r="U10" s="70"/>
      <c r="V10" s="70"/>
      <c r="W10" s="71">
        <f>データ!$Q$6</f>
        <v>3715</v>
      </c>
      <c r="X10" s="71"/>
      <c r="Y10" s="71"/>
      <c r="Z10" s="71"/>
      <c r="AA10" s="71"/>
      <c r="AB10" s="71"/>
      <c r="AC10" s="71"/>
      <c r="AD10" s="2"/>
      <c r="AE10" s="2"/>
      <c r="AF10" s="2"/>
      <c r="AG10" s="2"/>
      <c r="AH10" s="5"/>
      <c r="AI10" s="5"/>
      <c r="AJ10" s="5"/>
      <c r="AK10" s="5"/>
      <c r="AL10" s="71">
        <f>データ!$U$6</f>
        <v>19286</v>
      </c>
      <c r="AM10" s="71"/>
      <c r="AN10" s="71"/>
      <c r="AO10" s="71"/>
      <c r="AP10" s="71"/>
      <c r="AQ10" s="71"/>
      <c r="AR10" s="71"/>
      <c r="AS10" s="71"/>
      <c r="AT10" s="67">
        <f>データ!$V$6</f>
        <v>84.15</v>
      </c>
      <c r="AU10" s="68"/>
      <c r="AV10" s="68"/>
      <c r="AW10" s="68"/>
      <c r="AX10" s="68"/>
      <c r="AY10" s="68"/>
      <c r="AZ10" s="68"/>
      <c r="BA10" s="68"/>
      <c r="BB10" s="70">
        <f>データ!$W$6</f>
        <v>229.19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162094</v>
      </c>
      <c r="D6" s="34">
        <f t="shared" si="3"/>
        <v>46</v>
      </c>
      <c r="E6" s="34">
        <f t="shared" si="3"/>
        <v>1</v>
      </c>
      <c r="F6" s="34">
        <f t="shared" si="3"/>
        <v>0</v>
      </c>
      <c r="G6" s="34">
        <f t="shared" si="3"/>
        <v>1</v>
      </c>
      <c r="H6" s="34" t="str">
        <f t="shared" si="3"/>
        <v>富山県　小矢部市</v>
      </c>
      <c r="I6" s="34" t="str">
        <f t="shared" si="3"/>
        <v>法適用</v>
      </c>
      <c r="J6" s="34" t="str">
        <f t="shared" si="3"/>
        <v>水道事業</v>
      </c>
      <c r="K6" s="34" t="str">
        <f t="shared" si="3"/>
        <v>末端給水事業</v>
      </c>
      <c r="L6" s="34" t="str">
        <f t="shared" si="3"/>
        <v>A6</v>
      </c>
      <c r="M6" s="34">
        <f t="shared" si="3"/>
        <v>0</v>
      </c>
      <c r="N6" s="35" t="str">
        <f t="shared" si="3"/>
        <v>-</v>
      </c>
      <c r="O6" s="35">
        <f t="shared" si="3"/>
        <v>64.95</v>
      </c>
      <c r="P6" s="35">
        <f t="shared" si="3"/>
        <v>62.93</v>
      </c>
      <c r="Q6" s="35">
        <f t="shared" si="3"/>
        <v>3715</v>
      </c>
      <c r="R6" s="35">
        <f t="shared" si="3"/>
        <v>30746</v>
      </c>
      <c r="S6" s="35">
        <f t="shared" si="3"/>
        <v>134.07</v>
      </c>
      <c r="T6" s="35">
        <f t="shared" si="3"/>
        <v>229.33</v>
      </c>
      <c r="U6" s="35">
        <f t="shared" si="3"/>
        <v>19286</v>
      </c>
      <c r="V6" s="35">
        <f t="shared" si="3"/>
        <v>84.15</v>
      </c>
      <c r="W6" s="35">
        <f t="shared" si="3"/>
        <v>229.19</v>
      </c>
      <c r="X6" s="36">
        <f>IF(X7="",NA(),X7)</f>
        <v>100.84</v>
      </c>
      <c r="Y6" s="36">
        <f t="shared" ref="Y6:AG6" si="4">IF(Y7="",NA(),Y7)</f>
        <v>102.64</v>
      </c>
      <c r="Z6" s="36">
        <f t="shared" si="4"/>
        <v>116.94</v>
      </c>
      <c r="AA6" s="36">
        <f t="shared" si="4"/>
        <v>113.7</v>
      </c>
      <c r="AB6" s="36">
        <f t="shared" si="4"/>
        <v>116.64</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813.91</v>
      </c>
      <c r="AU6" s="36">
        <f t="shared" ref="AU6:BC6" si="6">IF(AU7="",NA(),AU7)</f>
        <v>610.96</v>
      </c>
      <c r="AV6" s="36">
        <f t="shared" si="6"/>
        <v>234.29</v>
      </c>
      <c r="AW6" s="36">
        <f t="shared" si="6"/>
        <v>206.47</v>
      </c>
      <c r="AX6" s="36">
        <f t="shared" si="6"/>
        <v>187.67</v>
      </c>
      <c r="AY6" s="36">
        <f t="shared" si="6"/>
        <v>915.5</v>
      </c>
      <c r="AZ6" s="36">
        <f t="shared" si="6"/>
        <v>963.24</v>
      </c>
      <c r="BA6" s="36">
        <f t="shared" si="6"/>
        <v>381.53</v>
      </c>
      <c r="BB6" s="36">
        <f t="shared" si="6"/>
        <v>391.54</v>
      </c>
      <c r="BC6" s="36">
        <f t="shared" si="6"/>
        <v>384.34</v>
      </c>
      <c r="BD6" s="35" t="str">
        <f>IF(BD7="","",IF(BD7="-","【-】","【"&amp;SUBSTITUTE(TEXT(BD7,"#,##0.00"),"-","△")&amp;"】"))</f>
        <v>【262.87】</v>
      </c>
      <c r="BE6" s="36">
        <f>IF(BE7="",NA(),BE7)</f>
        <v>396.42</v>
      </c>
      <c r="BF6" s="36">
        <f t="shared" ref="BF6:BN6" si="7">IF(BF7="",NA(),BF7)</f>
        <v>416.39</v>
      </c>
      <c r="BG6" s="36">
        <f t="shared" si="7"/>
        <v>428.71</v>
      </c>
      <c r="BH6" s="36">
        <f t="shared" si="7"/>
        <v>418.39</v>
      </c>
      <c r="BI6" s="36">
        <f t="shared" si="7"/>
        <v>413.2</v>
      </c>
      <c r="BJ6" s="36">
        <f t="shared" si="7"/>
        <v>404.78</v>
      </c>
      <c r="BK6" s="36">
        <f t="shared" si="7"/>
        <v>400.38</v>
      </c>
      <c r="BL6" s="36">
        <f t="shared" si="7"/>
        <v>393.27</v>
      </c>
      <c r="BM6" s="36">
        <f t="shared" si="7"/>
        <v>386.97</v>
      </c>
      <c r="BN6" s="36">
        <f t="shared" si="7"/>
        <v>380.58</v>
      </c>
      <c r="BO6" s="35" t="str">
        <f>IF(BO7="","",IF(BO7="-","【-】","【"&amp;SUBSTITUTE(TEXT(BO7,"#,##0.00"),"-","△")&amp;"】"))</f>
        <v>【270.87】</v>
      </c>
      <c r="BP6" s="36">
        <f>IF(BP7="",NA(),BP7)</f>
        <v>82.17</v>
      </c>
      <c r="BQ6" s="36">
        <f t="shared" ref="BQ6:BY6" si="8">IF(BQ7="",NA(),BQ7)</f>
        <v>82.66</v>
      </c>
      <c r="BR6" s="36">
        <f t="shared" si="8"/>
        <v>95.12</v>
      </c>
      <c r="BS6" s="36">
        <f t="shared" si="8"/>
        <v>92.36</v>
      </c>
      <c r="BT6" s="36">
        <f t="shared" si="8"/>
        <v>95.04</v>
      </c>
      <c r="BU6" s="36">
        <f t="shared" si="8"/>
        <v>98.07</v>
      </c>
      <c r="BV6" s="36">
        <f t="shared" si="8"/>
        <v>96.56</v>
      </c>
      <c r="BW6" s="36">
        <f t="shared" si="8"/>
        <v>100.47</v>
      </c>
      <c r="BX6" s="36">
        <f t="shared" si="8"/>
        <v>101.72</v>
      </c>
      <c r="BY6" s="36">
        <f t="shared" si="8"/>
        <v>102.38</v>
      </c>
      <c r="BZ6" s="35" t="str">
        <f>IF(BZ7="","",IF(BZ7="-","【-】","【"&amp;SUBSTITUTE(TEXT(BZ7,"#,##0.00"),"-","△")&amp;"】"))</f>
        <v>【105.59】</v>
      </c>
      <c r="CA6" s="36">
        <f>IF(CA7="",NA(),CA7)</f>
        <v>267.10000000000002</v>
      </c>
      <c r="CB6" s="36">
        <f t="shared" ref="CB6:CJ6" si="9">IF(CB7="",NA(),CB7)</f>
        <v>266.35000000000002</v>
      </c>
      <c r="CC6" s="36">
        <f t="shared" si="9"/>
        <v>227.18</v>
      </c>
      <c r="CD6" s="36">
        <f t="shared" si="9"/>
        <v>235.25</v>
      </c>
      <c r="CE6" s="36">
        <f t="shared" si="9"/>
        <v>228.98</v>
      </c>
      <c r="CF6" s="36">
        <f t="shared" si="9"/>
        <v>172.26</v>
      </c>
      <c r="CG6" s="36">
        <f t="shared" si="9"/>
        <v>177.14</v>
      </c>
      <c r="CH6" s="36">
        <f t="shared" si="9"/>
        <v>169.82</v>
      </c>
      <c r="CI6" s="36">
        <f t="shared" si="9"/>
        <v>168.2</v>
      </c>
      <c r="CJ6" s="36">
        <f t="shared" si="9"/>
        <v>168.67</v>
      </c>
      <c r="CK6" s="35" t="str">
        <f>IF(CK7="","",IF(CK7="-","【-】","【"&amp;SUBSTITUTE(TEXT(CK7,"#,##0.00"),"-","△")&amp;"】"))</f>
        <v>【163.27】</v>
      </c>
      <c r="CL6" s="36">
        <f>IF(CL7="",NA(),CL7)</f>
        <v>53.02</v>
      </c>
      <c r="CM6" s="36">
        <f t="shared" ref="CM6:CU6" si="10">IF(CM7="",NA(),CM7)</f>
        <v>49.27</v>
      </c>
      <c r="CN6" s="36">
        <f t="shared" si="10"/>
        <v>48.9</v>
      </c>
      <c r="CO6" s="36">
        <f t="shared" si="10"/>
        <v>51.9</v>
      </c>
      <c r="CP6" s="36">
        <f t="shared" si="10"/>
        <v>49.86</v>
      </c>
      <c r="CQ6" s="36">
        <f t="shared" si="10"/>
        <v>55.68</v>
      </c>
      <c r="CR6" s="36">
        <f t="shared" si="10"/>
        <v>55.64</v>
      </c>
      <c r="CS6" s="36">
        <f t="shared" si="10"/>
        <v>55.13</v>
      </c>
      <c r="CT6" s="36">
        <f t="shared" si="10"/>
        <v>54.77</v>
      </c>
      <c r="CU6" s="36">
        <f t="shared" si="10"/>
        <v>54.92</v>
      </c>
      <c r="CV6" s="35" t="str">
        <f>IF(CV7="","",IF(CV7="-","【-】","【"&amp;SUBSTITUTE(TEXT(CV7,"#,##0.00"),"-","△")&amp;"】"))</f>
        <v>【59.94】</v>
      </c>
      <c r="CW6" s="36">
        <f>IF(CW7="",NA(),CW7)</f>
        <v>82.17</v>
      </c>
      <c r="CX6" s="36">
        <f t="shared" ref="CX6:DF6" si="11">IF(CX7="",NA(),CX7)</f>
        <v>87.35</v>
      </c>
      <c r="CY6" s="36">
        <f t="shared" si="11"/>
        <v>87.68</v>
      </c>
      <c r="CZ6" s="36">
        <f t="shared" si="11"/>
        <v>83.95</v>
      </c>
      <c r="DA6" s="36">
        <f t="shared" si="11"/>
        <v>88.08</v>
      </c>
      <c r="DB6" s="36">
        <f t="shared" si="11"/>
        <v>83.18</v>
      </c>
      <c r="DC6" s="36">
        <f t="shared" si="11"/>
        <v>83.09</v>
      </c>
      <c r="DD6" s="36">
        <f t="shared" si="11"/>
        <v>83</v>
      </c>
      <c r="DE6" s="36">
        <f t="shared" si="11"/>
        <v>82.89</v>
      </c>
      <c r="DF6" s="36">
        <f t="shared" si="11"/>
        <v>82.66</v>
      </c>
      <c r="DG6" s="35" t="str">
        <f>IF(DG7="","",IF(DG7="-","【-】","【"&amp;SUBSTITUTE(TEXT(DG7,"#,##0.00"),"-","△")&amp;"】"))</f>
        <v>【90.22】</v>
      </c>
      <c r="DH6" s="36">
        <f>IF(DH7="",NA(),DH7)</f>
        <v>43.72</v>
      </c>
      <c r="DI6" s="36">
        <f t="shared" ref="DI6:DQ6" si="12">IF(DI7="",NA(),DI7)</f>
        <v>44</v>
      </c>
      <c r="DJ6" s="36">
        <f t="shared" si="12"/>
        <v>47.43</v>
      </c>
      <c r="DK6" s="36">
        <f t="shared" si="12"/>
        <v>48.04</v>
      </c>
      <c r="DL6" s="36">
        <f t="shared" si="12"/>
        <v>47.82</v>
      </c>
      <c r="DM6" s="36">
        <f t="shared" si="12"/>
        <v>38.07</v>
      </c>
      <c r="DN6" s="36">
        <f t="shared" si="12"/>
        <v>39.06</v>
      </c>
      <c r="DO6" s="36">
        <f t="shared" si="12"/>
        <v>46.66</v>
      </c>
      <c r="DP6" s="36">
        <f t="shared" si="12"/>
        <v>47.46</v>
      </c>
      <c r="DQ6" s="36">
        <f t="shared" si="12"/>
        <v>48.49</v>
      </c>
      <c r="DR6" s="35" t="str">
        <f>IF(DR7="","",IF(DR7="-","【-】","【"&amp;SUBSTITUTE(TEXT(DR7,"#,##0.00"),"-","△")&amp;"】"))</f>
        <v>【47.91】</v>
      </c>
      <c r="DS6" s="36">
        <f>IF(DS7="",NA(),DS7)</f>
        <v>1.03</v>
      </c>
      <c r="DT6" s="36">
        <f t="shared" ref="DT6:EB6" si="13">IF(DT7="",NA(),DT7)</f>
        <v>2.88</v>
      </c>
      <c r="DU6" s="36">
        <f t="shared" si="13"/>
        <v>9.75</v>
      </c>
      <c r="DV6" s="36">
        <f t="shared" si="13"/>
        <v>12.54</v>
      </c>
      <c r="DW6" s="36">
        <f t="shared" si="13"/>
        <v>13.76</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1.67</v>
      </c>
      <c r="EE6" s="36">
        <f t="shared" ref="EE6:EM6" si="14">IF(EE7="",NA(),EE7)</f>
        <v>0.72</v>
      </c>
      <c r="EF6" s="36">
        <f t="shared" si="14"/>
        <v>0.56000000000000005</v>
      </c>
      <c r="EG6" s="36">
        <f t="shared" si="14"/>
        <v>0.56000000000000005</v>
      </c>
      <c r="EH6" s="36">
        <f t="shared" si="14"/>
        <v>0.79</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162094</v>
      </c>
      <c r="D7" s="38">
        <v>46</v>
      </c>
      <c r="E7" s="38">
        <v>1</v>
      </c>
      <c r="F7" s="38">
        <v>0</v>
      </c>
      <c r="G7" s="38">
        <v>1</v>
      </c>
      <c r="H7" s="38" t="s">
        <v>105</v>
      </c>
      <c r="I7" s="38" t="s">
        <v>106</v>
      </c>
      <c r="J7" s="38" t="s">
        <v>107</v>
      </c>
      <c r="K7" s="38" t="s">
        <v>108</v>
      </c>
      <c r="L7" s="38" t="s">
        <v>109</v>
      </c>
      <c r="M7" s="38"/>
      <c r="N7" s="39" t="s">
        <v>110</v>
      </c>
      <c r="O7" s="39">
        <v>64.95</v>
      </c>
      <c r="P7" s="39">
        <v>62.93</v>
      </c>
      <c r="Q7" s="39">
        <v>3715</v>
      </c>
      <c r="R7" s="39">
        <v>30746</v>
      </c>
      <c r="S7" s="39">
        <v>134.07</v>
      </c>
      <c r="T7" s="39">
        <v>229.33</v>
      </c>
      <c r="U7" s="39">
        <v>19286</v>
      </c>
      <c r="V7" s="39">
        <v>84.15</v>
      </c>
      <c r="W7" s="39">
        <v>229.19</v>
      </c>
      <c r="X7" s="39">
        <v>100.84</v>
      </c>
      <c r="Y7" s="39">
        <v>102.64</v>
      </c>
      <c r="Z7" s="39">
        <v>116.94</v>
      </c>
      <c r="AA7" s="39">
        <v>113.7</v>
      </c>
      <c r="AB7" s="39">
        <v>116.64</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813.91</v>
      </c>
      <c r="AU7" s="39">
        <v>610.96</v>
      </c>
      <c r="AV7" s="39">
        <v>234.29</v>
      </c>
      <c r="AW7" s="39">
        <v>206.47</v>
      </c>
      <c r="AX7" s="39">
        <v>187.67</v>
      </c>
      <c r="AY7" s="39">
        <v>915.5</v>
      </c>
      <c r="AZ7" s="39">
        <v>963.24</v>
      </c>
      <c r="BA7" s="39">
        <v>381.53</v>
      </c>
      <c r="BB7" s="39">
        <v>391.54</v>
      </c>
      <c r="BC7" s="39">
        <v>384.34</v>
      </c>
      <c r="BD7" s="39">
        <v>262.87</v>
      </c>
      <c r="BE7" s="39">
        <v>396.42</v>
      </c>
      <c r="BF7" s="39">
        <v>416.39</v>
      </c>
      <c r="BG7" s="39">
        <v>428.71</v>
      </c>
      <c r="BH7" s="39">
        <v>418.39</v>
      </c>
      <c r="BI7" s="39">
        <v>413.2</v>
      </c>
      <c r="BJ7" s="39">
        <v>404.78</v>
      </c>
      <c r="BK7" s="39">
        <v>400.38</v>
      </c>
      <c r="BL7" s="39">
        <v>393.27</v>
      </c>
      <c r="BM7" s="39">
        <v>386.97</v>
      </c>
      <c r="BN7" s="39">
        <v>380.58</v>
      </c>
      <c r="BO7" s="39">
        <v>270.87</v>
      </c>
      <c r="BP7" s="39">
        <v>82.17</v>
      </c>
      <c r="BQ7" s="39">
        <v>82.66</v>
      </c>
      <c r="BR7" s="39">
        <v>95.12</v>
      </c>
      <c r="BS7" s="39">
        <v>92.36</v>
      </c>
      <c r="BT7" s="39">
        <v>95.04</v>
      </c>
      <c r="BU7" s="39">
        <v>98.07</v>
      </c>
      <c r="BV7" s="39">
        <v>96.56</v>
      </c>
      <c r="BW7" s="39">
        <v>100.47</v>
      </c>
      <c r="BX7" s="39">
        <v>101.72</v>
      </c>
      <c r="BY7" s="39">
        <v>102.38</v>
      </c>
      <c r="BZ7" s="39">
        <v>105.59</v>
      </c>
      <c r="CA7" s="39">
        <v>267.10000000000002</v>
      </c>
      <c r="CB7" s="39">
        <v>266.35000000000002</v>
      </c>
      <c r="CC7" s="39">
        <v>227.18</v>
      </c>
      <c r="CD7" s="39">
        <v>235.25</v>
      </c>
      <c r="CE7" s="39">
        <v>228.98</v>
      </c>
      <c r="CF7" s="39">
        <v>172.26</v>
      </c>
      <c r="CG7" s="39">
        <v>177.14</v>
      </c>
      <c r="CH7" s="39">
        <v>169.82</v>
      </c>
      <c r="CI7" s="39">
        <v>168.2</v>
      </c>
      <c r="CJ7" s="39">
        <v>168.67</v>
      </c>
      <c r="CK7" s="39">
        <v>163.27000000000001</v>
      </c>
      <c r="CL7" s="39">
        <v>53.02</v>
      </c>
      <c r="CM7" s="39">
        <v>49.27</v>
      </c>
      <c r="CN7" s="39">
        <v>48.9</v>
      </c>
      <c r="CO7" s="39">
        <v>51.9</v>
      </c>
      <c r="CP7" s="39">
        <v>49.86</v>
      </c>
      <c r="CQ7" s="39">
        <v>55.68</v>
      </c>
      <c r="CR7" s="39">
        <v>55.64</v>
      </c>
      <c r="CS7" s="39">
        <v>55.13</v>
      </c>
      <c r="CT7" s="39">
        <v>54.77</v>
      </c>
      <c r="CU7" s="39">
        <v>54.92</v>
      </c>
      <c r="CV7" s="39">
        <v>59.94</v>
      </c>
      <c r="CW7" s="39">
        <v>82.17</v>
      </c>
      <c r="CX7" s="39">
        <v>87.35</v>
      </c>
      <c r="CY7" s="39">
        <v>87.68</v>
      </c>
      <c r="CZ7" s="39">
        <v>83.95</v>
      </c>
      <c r="DA7" s="39">
        <v>88.08</v>
      </c>
      <c r="DB7" s="39">
        <v>83.18</v>
      </c>
      <c r="DC7" s="39">
        <v>83.09</v>
      </c>
      <c r="DD7" s="39">
        <v>83</v>
      </c>
      <c r="DE7" s="39">
        <v>82.89</v>
      </c>
      <c r="DF7" s="39">
        <v>82.66</v>
      </c>
      <c r="DG7" s="39">
        <v>90.22</v>
      </c>
      <c r="DH7" s="39">
        <v>43.72</v>
      </c>
      <c r="DI7" s="39">
        <v>44</v>
      </c>
      <c r="DJ7" s="39">
        <v>47.43</v>
      </c>
      <c r="DK7" s="39">
        <v>48.04</v>
      </c>
      <c r="DL7" s="39">
        <v>47.82</v>
      </c>
      <c r="DM7" s="39">
        <v>38.07</v>
      </c>
      <c r="DN7" s="39">
        <v>39.06</v>
      </c>
      <c r="DO7" s="39">
        <v>46.66</v>
      </c>
      <c r="DP7" s="39">
        <v>47.46</v>
      </c>
      <c r="DQ7" s="39">
        <v>48.49</v>
      </c>
      <c r="DR7" s="39">
        <v>47.91</v>
      </c>
      <c r="DS7" s="39">
        <v>1.03</v>
      </c>
      <c r="DT7" s="39">
        <v>2.88</v>
      </c>
      <c r="DU7" s="39">
        <v>9.75</v>
      </c>
      <c r="DV7" s="39">
        <v>12.54</v>
      </c>
      <c r="DW7" s="39">
        <v>13.76</v>
      </c>
      <c r="DX7" s="39">
        <v>7.73</v>
      </c>
      <c r="DY7" s="39">
        <v>8.8699999999999992</v>
      </c>
      <c r="DZ7" s="39">
        <v>9.85</v>
      </c>
      <c r="EA7" s="39">
        <v>9.7100000000000009</v>
      </c>
      <c r="EB7" s="39">
        <v>12.79</v>
      </c>
      <c r="EC7" s="39">
        <v>15</v>
      </c>
      <c r="ED7" s="39">
        <v>1.67</v>
      </c>
      <c r="EE7" s="39">
        <v>0.72</v>
      </c>
      <c r="EF7" s="39">
        <v>0.56000000000000005</v>
      </c>
      <c r="EG7" s="39">
        <v>0.56000000000000005</v>
      </c>
      <c r="EH7" s="39">
        <v>0.79</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2018-02-19T03:12:33Z</cp:lastPrinted>
  <dcterms:created xsi:type="dcterms:W3CDTF">2017-12-25T01:27:12Z</dcterms:created>
  <dcterms:modified xsi:type="dcterms:W3CDTF">2018-02-19T04:34:50Z</dcterms:modified>
</cp:coreProperties>
</file>