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<sst xmlns="http://schemas.openxmlformats.org/spreadsheetml/2006/main" count="245" uniqueCount="125">
  <si>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</si>
  <si>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</si>
  <si>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</si>
  <si>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</si>
  <si>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</si>
  <si>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</si>
  <si>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</si>
  <si>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</si>
  <si>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</si>
  <si>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</si>
  <si>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</si>
  <si>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</si>
  <si>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</si>
  <si>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</si>
  <si>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</si>
  <si>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</si>
  <si>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</si>
  <si>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</si>
  <si>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</si>
  <si>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</si>
  <si>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</si>
  <si>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</si>
  <si>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</si>
  <si>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</si>
  <si>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</si>
  <si>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</si>
  <si>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</si>
  <si>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</si>
  <si>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</si>
  <si>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</si>
  <si>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</si>
  <si>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</si>
  <si>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</si>
  <si>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</si>
  <si>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</si>
  <si>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</si>
  <si>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</si>
  <si>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</si>
  <si>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</si>
  <si>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</si>
  <si>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</si>
  <si>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</si>
  <si>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</si>
  <si>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</si>
  <si>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</si>
  <si>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</si>
  <si>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</si>
  <si>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</si>
  <si>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</si>
  <si>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</si>
  <si>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</si>
  <si>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</si>
  <si>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</si>
  <si>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</si>
  <si>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</si>
  <si>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</si>
  <si>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</si>
  <si>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</si>
  <si>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</si>
  <si>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</si>
  <si>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</si>
  <si>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</si>
  <si>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</si>
  <si>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</si>
  <si>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</si>
  <si>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</si>
  <si>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</si>
  <si>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</si>
  <si>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</si>
  <si>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</si>
  <si>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</si>
  <si>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</si>
  <si>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</si>
  <si>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</si>
  <si>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</si>
  <si>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</si>
  <si>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</si>
  <si>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</si>
  <si>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</si>
  <si>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</si>
  <si>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</si>
  <si>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</si>
  <si>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</si>
  <si>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</si>
  <si>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</si>
  <si>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</si>
  <si>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</si>
  <si>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</si>
  <si>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</si>
  <si>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</si>
  <si>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</si>
  <si>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</si>
  <si>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</si>
  <si>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</si>
  <si>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</si>
  <si>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</si>
  <si>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</si>
  <si>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</si>
  <si>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</si>
  <si>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</si>
  <si>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</si>
  <si>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</si>
  <si>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</si>
  <si>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</si>
  <si>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</si>
  <si>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</si>
  <si>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</si>
  <si>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</si>
  <si>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</si>
  <si>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小矢部市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</si>
  <si>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</si>
  <si>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</si>
  <si>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</si>
  <si>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</si>
  <si>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</si>
  <si>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</si>
  <si>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</si>
  <si>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</si>
  <si>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</si>
  <si>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</si>
  <si>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</si>
  <si>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</si>
  <si>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管路が比較的新しく耐用年数に達しているものはなく、老朽化対策は急務ではない。</t>
    <phoneticPr fontId="4"/>
  </si>
  <si>
    <t>①収益的収支比率は100％に満たない状況にあることから、引き続き水洗化率向上施策の推進等による使用料収入の向上及び維持管理費の削減を図る必要がある。また、今後の管渠整備に伴い、使用料の増収が見込まれる。
④近年の管渠整備により、企業債残高が増加している。今後、「生活排水処理10年概成」に向けて、建設改良費の更なる増加が見込まれるが、企業債水準の抑制に留意する必要がある。
⑤⑥散居村で管路延長が長いことから建設改良費が割高となり、資本費が高額となっているため、汚水処理原価が高く、経費回収率が低い。コスト抑制のため高額となっている維持管理費の削減を図る。
投資の合理化を図るため、平成28年度に従来の下水道計画区域の一部を合併処理浄化槽整備とする下水道基本計画見直しを行った。
（※平成24年度及び平成25年度の経費回収率及び汚水処理原価の算出の基礎となる汚水処理費用が適切に計上されていない。）
⑧処理区域内において、合併処理浄化槽の普及率が比較的高いこと等により、水洗化率が伸び悩んでおり、類似団体平均を下回っている。今後、未接続世帯への接続促進を行うなど、水洗化率向上の施策を強く推進することで率の向上を図る。</t>
    <rPh sb="77" eb="79">
      <t>コンゴ</t>
    </rPh>
    <rPh sb="80" eb="82">
      <t>カンキョ</t>
    </rPh>
    <rPh sb="82" eb="84">
      <t>セイビ</t>
    </rPh>
    <rPh sb="85" eb="86">
      <t>トモナ</t>
    </rPh>
    <rPh sb="88" eb="91">
      <t>シヨウリョウ</t>
    </rPh>
    <rPh sb="92" eb="94">
      <t>ゾウシュウ</t>
    </rPh>
    <rPh sb="95" eb="97">
      <t>ミコ</t>
    </rPh>
    <rPh sb="104" eb="106">
      <t>キンネン</t>
    </rPh>
    <rPh sb="107" eb="109">
      <t>カンキョ</t>
    </rPh>
    <rPh sb="109" eb="111">
      <t>セイビ</t>
    </rPh>
    <rPh sb="115" eb="117">
      <t>キギョウ</t>
    </rPh>
    <rPh sb="117" eb="118">
      <t>サイ</t>
    </rPh>
    <rPh sb="118" eb="120">
      <t>ザンダカ</t>
    </rPh>
    <rPh sb="121" eb="123">
      <t>ゾウカ</t>
    </rPh>
    <rPh sb="191" eb="194">
      <t>サンキョソン</t>
    </rPh>
    <rPh sb="195" eb="197">
      <t>カンロ</t>
    </rPh>
    <rPh sb="197" eb="199">
      <t>エンチョウ</t>
    </rPh>
    <rPh sb="200" eb="201">
      <t>ナガ</t>
    </rPh>
    <rPh sb="293" eb="295">
      <t>ヘイセイ</t>
    </rPh>
    <rPh sb="297" eb="299">
      <t>ネンド</t>
    </rPh>
    <rPh sb="326" eb="329">
      <t>ゲスイドウ</t>
    </rPh>
    <rPh sb="329" eb="331">
      <t>キホン</t>
    </rPh>
    <rPh sb="331" eb="333">
      <t>ケイカク</t>
    </rPh>
    <rPh sb="333" eb="335">
      <t>ミナオ</t>
    </rPh>
    <rPh sb="337" eb="338">
      <t>オコナ</t>
    </rPh>
    <rPh sb="404" eb="406">
      <t>ショリ</t>
    </rPh>
    <rPh sb="406" eb="409">
      <t>クイキナイ</t>
    </rPh>
    <rPh sb="414" eb="416">
      <t>ガッペイ</t>
    </rPh>
    <rPh sb="416" eb="418">
      <t>ショリ</t>
    </rPh>
    <rPh sb="418" eb="421">
      <t>ジョウカソウ</t>
    </rPh>
    <rPh sb="422" eb="424">
      <t>フキュウ</t>
    </rPh>
    <rPh sb="424" eb="425">
      <t>リツ</t>
    </rPh>
    <rPh sb="426" eb="429">
      <t>ヒカクテキ</t>
    </rPh>
    <rPh sb="429" eb="430">
      <t>タカ</t>
    </rPh>
    <rPh sb="433" eb="434">
      <t>トウ</t>
    </rPh>
    <rPh sb="438" eb="441">
      <t>スイセンカ</t>
    </rPh>
    <rPh sb="441" eb="442">
      <t>リツ</t>
    </rPh>
    <rPh sb="443" eb="444">
      <t>ノ</t>
    </rPh>
    <rPh sb="445" eb="446">
      <t>ナヤ</t>
    </rPh>
    <rPh sb="451" eb="453">
      <t>ルイジ</t>
    </rPh>
    <rPh sb="453" eb="455">
      <t>ダンタイ</t>
    </rPh>
    <rPh sb="455" eb="457">
      <t>ヘイキン</t>
    </rPh>
    <rPh sb="458" eb="460">
      <t>シタマワ</t>
    </rPh>
    <rPh sb="465" eb="467">
      <t>コンゴ</t>
    </rPh>
    <rPh sb="468" eb="471">
      <t>ミセツゾク</t>
    </rPh>
    <rPh sb="471" eb="473">
      <t>セタイ</t>
    </rPh>
    <rPh sb="475" eb="477">
      <t>セツゾク</t>
    </rPh>
    <rPh sb="477" eb="479">
      <t>ソクシン</t>
    </rPh>
    <rPh sb="480" eb="481">
      <t>オコナ</t>
    </rPh>
    <rPh sb="485" eb="488">
      <t>スイセンカ</t>
    </rPh>
    <rPh sb="488" eb="489">
      <t>リツ</t>
    </rPh>
    <rPh sb="489" eb="491">
      <t>コウジョウ</t>
    </rPh>
    <rPh sb="492" eb="494">
      <t>シサク</t>
    </rPh>
    <rPh sb="495" eb="496">
      <t>ツヨ</t>
    </rPh>
    <rPh sb="497" eb="499">
      <t>スイシン</t>
    </rPh>
    <rPh sb="504" eb="505">
      <t>リツ</t>
    </rPh>
    <rPh sb="506" eb="508">
      <t>コウジョウ</t>
    </rPh>
    <rPh sb="509" eb="510">
      <t>ハカ</t>
    </rPh>
    <phoneticPr fontId="4"/>
  </si>
  <si>
    <t>平成28年度に策定した経営戦略に基づき、経営基盤の強化及び財政マネジメントの向上を図りたい。
収益向上策として、類似団体平均を下回る70％台の水洗化率の向上を図る必要がある。平成22年度から未接続世帯への戸別訪問の実施や助成制度の活用を積極的に推進した結果、水洗化率の向上が図られており、今後も水洗化率向上に向けた施策の着実な実施が必要である。</t>
    <rPh sb="38" eb="40">
      <t>コウジョウ</t>
    </rPh>
    <rPh sb="56" eb="58">
      <t>ルイジ</t>
    </rPh>
    <rPh sb="58" eb="60">
      <t>ダンタイ</t>
    </rPh>
    <rPh sb="60" eb="62">
      <t>ヘイキン</t>
    </rPh>
    <rPh sb="63" eb="6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</si>
</sst>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623040"/>
        <c:axId val="496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9623040"/>
        <c:axId val="49624960"/>
      </c:lineChart>
      <c:dateAx>
        <c:axId val="49623040"/>
        <c:scaling>
          <c:orientation val="minMax"/>
        </c:scaling>
        <c:delete val="1"/>
        <c:axPos val="b"/>
        <c:numFmt formatCode="ge" sourceLinked="1"/>
        <c:majorTickMark val="none"/>
        <c:minorTickMark val="none"/>
        <c:tickLblPos val="none"/>
        <c:crossAx val="49624960"/>
        <c:crosses val="autoZero"/>
        <c:auto val="1"/>
        <c:lblOffset val="100"/>
        <c:baseTimeUnit val="years"/>
      </c:dateAx>
      <c:valAx>
        <c:axId val="496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04000"/>
        <c:axId val="94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4704000"/>
        <c:axId val="94705920"/>
      </c:lineChart>
      <c:dateAx>
        <c:axId val="94704000"/>
        <c:scaling>
          <c:orientation val="minMax"/>
        </c:scaling>
        <c:delete val="1"/>
        <c:axPos val="b"/>
        <c:numFmt formatCode="ge" sourceLinked="1"/>
        <c:majorTickMark val="none"/>
        <c:minorTickMark val="none"/>
        <c:tickLblPos val="none"/>
        <c:crossAx val="94705920"/>
        <c:crosses val="autoZero"/>
        <c:auto val="1"/>
        <c:lblOffset val="100"/>
        <c:baseTimeUnit val="years"/>
      </c:dateAx>
      <c:valAx>
        <c:axId val="94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64.790000000000006</c:v>
                </c:pt>
                <c:pt idx="1">
                  <c:v>68</c:v>
                </c:pt>
                <c:pt idx="2">
                  <c:v>71.11</c:v>
                </c:pt>
                <c:pt idx="3">
                  <c:v>72.17</c:v>
                </c:pt>
                <c:pt idx="4">
                  <c:v>71.959999999999994</c:v>
                </c:pt>
              </c:numCache>
            </c:numRef>
          </c:val>
        </c:ser>
        <c:dLbls>
          <c:showLegendKey val="0"/>
          <c:showVal val="0"/>
          <c:showCatName val="0"/>
          <c:showSerName val="0"/>
          <c:showPercent val="0"/>
          <c:showBubbleSize val="0"/>
        </c:dLbls>
        <c:gapWidth val="150"/>
        <c:axId val="94760960"/>
        <c:axId val="94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94760960"/>
        <c:axId val="94762880"/>
      </c:lineChart>
      <c:dateAx>
        <c:axId val="94760960"/>
        <c:scaling>
          <c:orientation val="minMax"/>
        </c:scaling>
        <c:delete val="1"/>
        <c:axPos val="b"/>
        <c:numFmt formatCode="ge" sourceLinked="1"/>
        <c:majorTickMark val="none"/>
        <c:minorTickMark val="none"/>
        <c:tickLblPos val="none"/>
        <c:crossAx val="94762880"/>
        <c:crosses val="autoZero"/>
        <c:auto val="1"/>
        <c:lblOffset val="100"/>
        <c:baseTimeUnit val="years"/>
      </c:dateAx>
      <c:valAx>
        <c:axId val="94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61.08</c:v>
                </c:pt>
                <c:pt idx="1">
                  <c:v>60.94</c:v>
                </c:pt>
                <c:pt idx="2">
                  <c:v>67.03</c:v>
                </c:pt>
                <c:pt idx="3">
                  <c:v>71.540000000000006</c:v>
                </c:pt>
                <c:pt idx="4">
                  <c:v>76.819999999999993</c:v>
                </c:pt>
              </c:numCache>
            </c:numRef>
          </c:val>
        </c:ser>
        <c:dLbls>
          <c:showLegendKey val="0"/>
          <c:showVal val="0"/>
          <c:showCatName val="0"/>
          <c:showSerName val="0"/>
          <c:showPercent val="0"/>
          <c:showBubbleSize val="0"/>
        </c:dLbls>
        <c:gapWidth val="150"/>
        <c:axId val="49642880"/>
        <c:axId val="496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642880"/>
        <c:axId val="49669632"/>
      </c:lineChart>
      <c:dateAx>
        <c:axId val="49642880"/>
        <c:scaling>
          <c:orientation val="minMax"/>
        </c:scaling>
        <c:delete val="1"/>
        <c:axPos val="b"/>
        <c:numFmt formatCode="ge" sourceLinked="1"/>
        <c:majorTickMark val="none"/>
        <c:minorTickMark val="none"/>
        <c:tickLblPos val="none"/>
        <c:crossAx val="49669632"/>
        <c:crosses val="autoZero"/>
        <c:auto val="1"/>
        <c:lblOffset val="100"/>
        <c:baseTimeUnit val="years"/>
      </c:dateAx>
      <c:valAx>
        <c:axId val="496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473984"/>
        <c:axId val="504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473984"/>
        <c:axId val="50484352"/>
      </c:lineChart>
      <c:dateAx>
        <c:axId val="50473984"/>
        <c:scaling>
          <c:orientation val="minMax"/>
        </c:scaling>
        <c:delete val="1"/>
        <c:axPos val="b"/>
        <c:numFmt formatCode="ge" sourceLinked="1"/>
        <c:majorTickMark val="none"/>
        <c:minorTickMark val="none"/>
        <c:tickLblPos val="none"/>
        <c:crossAx val="50484352"/>
        <c:crosses val="autoZero"/>
        <c:auto val="1"/>
        <c:lblOffset val="100"/>
        <c:baseTimeUnit val="years"/>
      </c:dateAx>
      <c:valAx>
        <c:axId val="504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39136"/>
        <c:axId val="50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39136"/>
        <c:axId val="50545408"/>
      </c:lineChart>
      <c:dateAx>
        <c:axId val="50539136"/>
        <c:scaling>
          <c:orientation val="minMax"/>
        </c:scaling>
        <c:delete val="1"/>
        <c:axPos val="b"/>
        <c:numFmt formatCode="ge" sourceLinked="1"/>
        <c:majorTickMark val="none"/>
        <c:minorTickMark val="none"/>
        <c:tickLblPos val="none"/>
        <c:crossAx val="50545408"/>
        <c:crosses val="autoZero"/>
        <c:auto val="1"/>
        <c:lblOffset val="100"/>
        <c:baseTimeUnit val="years"/>
      </c:dateAx>
      <c:valAx>
        <c:axId val="50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561408"/>
        <c:axId val="505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561408"/>
        <c:axId val="50563328"/>
      </c:lineChart>
      <c:dateAx>
        <c:axId val="50561408"/>
        <c:scaling>
          <c:orientation val="minMax"/>
        </c:scaling>
        <c:delete val="1"/>
        <c:axPos val="b"/>
        <c:numFmt formatCode="ge" sourceLinked="1"/>
        <c:majorTickMark val="none"/>
        <c:minorTickMark val="none"/>
        <c:tickLblPos val="none"/>
        <c:crossAx val="50563328"/>
        <c:crosses val="autoZero"/>
        <c:auto val="1"/>
        <c:lblOffset val="100"/>
        <c:baseTimeUnit val="years"/>
      </c:dateAx>
      <c:valAx>
        <c:axId val="50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772800"/>
        <c:axId val="67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772800"/>
        <c:axId val="67774720"/>
      </c:lineChart>
      <c:dateAx>
        <c:axId val="67772800"/>
        <c:scaling>
          <c:orientation val="minMax"/>
        </c:scaling>
        <c:delete val="1"/>
        <c:axPos val="b"/>
        <c:numFmt formatCode="ge" sourceLinked="1"/>
        <c:majorTickMark val="none"/>
        <c:minorTickMark val="none"/>
        <c:tickLblPos val="none"/>
        <c:crossAx val="67774720"/>
        <c:crosses val="autoZero"/>
        <c:auto val="1"/>
        <c:lblOffset val="100"/>
        <c:baseTimeUnit val="years"/>
      </c:dateAx>
      <c:valAx>
        <c:axId val="67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3820.67</c:v>
                </c:pt>
                <c:pt idx="1">
                  <c:v>3651.94</c:v>
                </c:pt>
                <c:pt idx="2">
                  <c:v>2818.99</c:v>
                </c:pt>
                <c:pt idx="3">
                  <c:v>2706.33</c:v>
                </c:pt>
                <c:pt idx="4">
                  <c:v>3062.42</c:v>
                </c:pt>
              </c:numCache>
            </c:numRef>
          </c:val>
        </c:ser>
        <c:dLbls>
          <c:showLegendKey val="0"/>
          <c:showVal val="0"/>
          <c:showCatName val="0"/>
          <c:showSerName val="0"/>
          <c:showPercent val="0"/>
          <c:showBubbleSize val="0"/>
        </c:dLbls>
        <c:gapWidth val="150"/>
        <c:axId val="67801088"/>
        <c:axId val="678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67801088"/>
        <c:axId val="67803008"/>
      </c:lineChart>
      <c:dateAx>
        <c:axId val="67801088"/>
        <c:scaling>
          <c:orientation val="minMax"/>
        </c:scaling>
        <c:delete val="1"/>
        <c:axPos val="b"/>
        <c:numFmt formatCode="ge" sourceLinked="1"/>
        <c:majorTickMark val="none"/>
        <c:minorTickMark val="none"/>
        <c:tickLblPos val="none"/>
        <c:crossAx val="67803008"/>
        <c:crosses val="autoZero"/>
        <c:auto val="1"/>
        <c:lblOffset val="100"/>
        <c:baseTimeUnit val="years"/>
      </c:dateAx>
      <c:valAx>
        <c:axId val="67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35.65</c:v>
                </c:pt>
                <c:pt idx="1">
                  <c:v>34.369999999999997</c:v>
                </c:pt>
                <c:pt idx="2">
                  <c:v>53.77</c:v>
                </c:pt>
                <c:pt idx="3">
                  <c:v>61.69</c:v>
                </c:pt>
                <c:pt idx="4">
                  <c:v>70.64</c:v>
                </c:pt>
              </c:numCache>
            </c:numRef>
          </c:val>
        </c:ser>
        <c:dLbls>
          <c:showLegendKey val="0"/>
          <c:showVal val="0"/>
          <c:showCatName val="0"/>
          <c:showSerName val="0"/>
          <c:showPercent val="0"/>
          <c:showBubbleSize val="0"/>
        </c:dLbls>
        <c:gapWidth val="150"/>
        <c:axId val="92617728"/>
        <c:axId val="92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2617728"/>
        <c:axId val="92624000"/>
      </c:lineChart>
      <c:dateAx>
        <c:axId val="92617728"/>
        <c:scaling>
          <c:orientation val="minMax"/>
        </c:scaling>
        <c:delete val="1"/>
        <c:axPos val="b"/>
        <c:numFmt formatCode="ge" sourceLinked="1"/>
        <c:majorTickMark val="none"/>
        <c:minorTickMark val="none"/>
        <c:tickLblPos val="none"/>
        <c:crossAx val="92624000"/>
        <c:crosses val="autoZero"/>
        <c:auto val="1"/>
        <c:lblOffset val="100"/>
        <c:baseTimeUnit val="years"/>
      </c:dateAx>
      <c:valAx>
        <c:axId val="92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458.4</c:v>
                </c:pt>
                <c:pt idx="1">
                  <c:v>479</c:v>
                </c:pt>
                <c:pt idx="2">
                  <c:v>312.83</c:v>
                </c:pt>
                <c:pt idx="3">
                  <c:v>274.42</c:v>
                </c:pt>
                <c:pt idx="4">
                  <c:v>239.74</c:v>
                </c:pt>
              </c:numCache>
            </c:numRef>
          </c:val>
        </c:ser>
        <c:dLbls>
          <c:showLegendKey val="0"/>
          <c:showVal val="0"/>
          <c:showCatName val="0"/>
          <c:showSerName val="0"/>
          <c:showPercent val="0"/>
          <c:showBubbleSize val="0"/>
        </c:dLbls>
        <c:gapWidth val="150"/>
        <c:axId val="92648192"/>
        <c:axId val="926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2648192"/>
        <c:axId val="92650112"/>
      </c:lineChart>
      <c:dateAx>
        <c:axId val="92648192"/>
        <c:scaling>
          <c:orientation val="minMax"/>
        </c:scaling>
        <c:delete val="1"/>
        <c:axPos val="b"/>
        <c:numFmt formatCode="ge" sourceLinked="1"/>
        <c:majorTickMark val="none"/>
        <c:minorTickMark val="none"/>
        <c:tickLblPos val="none"/>
        <c:crossAx val="92650112"/>
        <c:crosses val="autoZero"/>
        <c:auto val="1"/>
        <c:lblOffset val="100"/>
        <c:baseTimeUnit val="years"/>
      </c:dateAx>
      <c:valAx>
        <c:axId val="926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富山県　小矢部市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30746</v>
      </c>
      <c r="AM8" s="50"/>
      <c r="AN8" s="50"/>
      <c r="AO8" s="50"/>
      <c r="AP8" s="50"/>
      <c r="AQ8" s="50"/>
      <c r="AR8" s="50"/>
      <c r="AS8" s="50"/>
      <c r="AT8" s="45">
        <f>データ!T6</f>
        <v>134.07</v>
      </c>
      <c r="AU8" s="45"/>
      <c r="AV8" s="45"/>
      <c r="AW8" s="45"/>
      <c r="AX8" s="45"/>
      <c r="AY8" s="45"/>
      <c r="AZ8" s="45"/>
      <c r="BA8" s="45"/>
      <c r="BB8" s="45">
        <f>データ!U6</f>
        <v>229.33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27.65</v>
      </c>
      <c r="Q10" s="45"/>
      <c r="R10" s="45"/>
      <c r="S10" s="45"/>
      <c r="T10" s="45"/>
      <c r="U10" s="45"/>
      <c r="V10" s="45"/>
      <c r="W10" s="45">
        <f>データ!Q6</f>
        <v>80.400000000000006</v>
      </c>
      <c r="X10" s="45"/>
      <c r="Y10" s="45"/>
      <c r="Z10" s="45"/>
      <c r="AA10" s="45"/>
      <c r="AB10" s="45"/>
      <c r="AC10" s="45"/>
      <c r="AD10" s="50">
        <f>データ!R6</f>
        <v>3240</v>
      </c>
      <c r="AE10" s="50"/>
      <c r="AF10" s="50"/>
      <c r="AG10" s="50"/>
      <c r="AH10" s="50"/>
      <c r="AI10" s="50"/>
      <c r="AJ10" s="50"/>
      <c r="AK10" s="2"/>
      <c r="AL10" s="50">
        <f>データ!V6</f>
        <v>8475</v>
      </c>
      <c r="AM10" s="50"/>
      <c r="AN10" s="50"/>
      <c r="AO10" s="50"/>
      <c r="AP10" s="50"/>
      <c r="AQ10" s="50"/>
      <c r="AR10" s="50"/>
      <c r="AS10" s="50"/>
      <c r="AT10" s="45">
        <f>データ!W6</f>
        <v>2.97</v>
      </c>
      <c r="AU10" s="45"/>
      <c r="AV10" s="45"/>
      <c r="AW10" s="45"/>
      <c r="AX10" s="45"/>
      <c r="AY10" s="45"/>
      <c r="AZ10" s="45"/>
      <c r="BA10" s="45"/>
      <c r="BB10" s="45">
        <f>データ!X6</f>
        <v>2853.54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162094</v>
      </c>
      <c r="D6" s="33">
        <f t="shared" si="3"/>
        <v>47</v>
      </c>
      <c r="E6" s="33">
        <f t="shared" si="3"/>
        <v>17</v>
      </c>
      <c r="F6" s="33">
        <f t="shared" si="3"/>
        <v>4</v>
      </c>
      <c r="G6" s="33">
        <f t="shared" si="3"/>
        <v>0</v>
      </c>
      <c r="H6" s="33" t="str">
        <f t="shared" si="3"/>
        <v>富山県　小矢部市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27.65</v>
      </c>
      <c r="Q6" s="34">
        <f t="shared" si="3"/>
        <v>80.400000000000006</v>
      </c>
      <c r="R6" s="34">
        <f t="shared" si="3"/>
        <v>3240</v>
      </c>
      <c r="S6" s="34">
        <f t="shared" si="3"/>
        <v>30746</v>
      </c>
      <c r="T6" s="34">
        <f t="shared" si="3"/>
        <v>134.07</v>
      </c>
      <c r="U6" s="34">
        <f t="shared" si="3"/>
        <v>229.33</v>
      </c>
      <c r="V6" s="34">
        <f t="shared" si="3"/>
        <v>8475</v>
      </c>
      <c r="W6" s="34">
        <f t="shared" si="3"/>
        <v>2.97</v>
      </c>
      <c r="X6" s="34">
        <f t="shared" si="3"/>
        <v>2853.54</v>
      </c>
      <c r="Y6" s="35">
        <f>IF(Y7="",NA(),Y7)</f>
        <v>61.08</v>
      </c>
      <c r="Z6" s="35">
        <f t="shared" ref="Z6:AH6" si="4">IF(Z7="",NA(),Z7)</f>
        <v>60.94</v>
      </c>
      <c r="AA6" s="35">
        <f t="shared" si="4"/>
        <v>67.03</v>
      </c>
      <c r="AB6" s="35">
        <f t="shared" si="4"/>
        <v>71.540000000000006</v>
      </c>
      <c r="AC6" s="35">
        <f t="shared" si="4"/>
        <v>76.819999999999993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3820.67</v>
      </c>
      <c r="BG6" s="35">
        <f t="shared" ref="BG6:BO6" si="7">IF(BG7="",NA(),BG7)</f>
        <v>3651.94</v>
      </c>
      <c r="BH6" s="35">
        <f t="shared" si="7"/>
        <v>2818.99</v>
      </c>
      <c r="BI6" s="35">
        <f t="shared" si="7"/>
        <v>2706.33</v>
      </c>
      <c r="BJ6" s="35">
        <f t="shared" si="7"/>
        <v>3062.42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35.65</v>
      </c>
      <c r="BR6" s="35">
        <f t="shared" ref="BR6:BZ6" si="8">IF(BR7="",NA(),BR7)</f>
        <v>34.369999999999997</v>
      </c>
      <c r="BS6" s="35">
        <f t="shared" si="8"/>
        <v>53.77</v>
      </c>
      <c r="BT6" s="35">
        <f t="shared" si="8"/>
        <v>61.69</v>
      </c>
      <c r="BU6" s="35">
        <f t="shared" si="8"/>
        <v>70.64</v>
      </c>
      <c r="BV6" s="35">
        <f t="shared" si="8"/>
        <v>62.83</v>
      </c>
      <c r="BW6" s="35">
        <f t="shared" si="8"/>
        <v>64.63</v>
      </c>
      <c r="BX6" s="35">
        <f t="shared" si="8"/>
        <v>66.56</v>
      </c>
      <c r="BY6" s="35">
        <f t="shared" si="8"/>
        <v>66.22</v>
      </c>
      <c r="BZ6" s="35">
        <f t="shared" si="8"/>
        <v>69.87</v>
      </c>
      <c r="CA6" s="34" t="str">
        <f>IF(CA7="","",IF(CA7="-","【-】","【"&amp;SUBSTITUTE(TEXT(CA7,"#,##0.00"),"-","△")&amp;"】"))</f>
        <v>【69.80】</v>
      </c>
      <c r="CB6" s="35">
        <f>IF(CB7="",NA(),CB7)</f>
        <v>458.4</v>
      </c>
      <c r="CC6" s="35">
        <f t="shared" ref="CC6:CK6" si="9">IF(CC7="",NA(),CC7)</f>
        <v>479</v>
      </c>
      <c r="CD6" s="35">
        <f t="shared" si="9"/>
        <v>312.83</v>
      </c>
      <c r="CE6" s="35">
        <f t="shared" si="9"/>
        <v>274.42</v>
      </c>
      <c r="CF6" s="35">
        <f t="shared" si="9"/>
        <v>239.74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64.790000000000006</v>
      </c>
      <c r="CY6" s="35">
        <f t="shared" ref="CY6:DG6" si="11">IF(CY7="",NA(),CY7)</f>
        <v>68</v>
      </c>
      <c r="CZ6" s="35">
        <f t="shared" si="11"/>
        <v>71.11</v>
      </c>
      <c r="DA6" s="35">
        <f t="shared" si="11"/>
        <v>72.17</v>
      </c>
      <c r="DB6" s="35">
        <f t="shared" si="11"/>
        <v>71.959999999999994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162094</v>
      </c>
      <c r="D7" s="37">
        <v>47</v>
      </c>
      <c r="E7" s="37">
        <v>17</v>
      </c>
      <c r="F7" s="37">
        <v>4</v>
      </c>
      <c r="G7" s="37">
        <v>0</v>
      </c>
      <c r="H7" s="37" t="s">
        <v>109</v>
      </c>
      <c r="I7" s="37" t="s">
        <v>110</v>
      </c>
      <c r="J7" s="37" t="s">
        <v>111</v>
      </c>
      <c r="K7" s="37" t="s">
        <v>112</v>
      </c>
      <c r="L7" s="37" t="s">
        <v>113</v>
      </c>
      <c r="M7" s="37"/>
      <c r="N7" s="38" t="s">
        <v>114</v>
      </c>
      <c r="O7" s="38" t="s">
        <v>115</v>
      </c>
      <c r="P7" s="38">
        <v>27.65</v>
      </c>
      <c r="Q7" s="38">
        <v>80.400000000000006</v>
      </c>
      <c r="R7" s="38">
        <v>3240</v>
      </c>
      <c r="S7" s="38">
        <v>30746</v>
      </c>
      <c r="T7" s="38">
        <v>134.07</v>
      </c>
      <c r="U7" s="38">
        <v>229.33</v>
      </c>
      <c r="V7" s="38">
        <v>8475</v>
      </c>
      <c r="W7" s="38">
        <v>2.97</v>
      </c>
      <c r="X7" s="38">
        <v>2853.54</v>
      </c>
      <c r="Y7" s="38">
        <v>61.08</v>
      </c>
      <c r="Z7" s="38">
        <v>60.94</v>
      </c>
      <c r="AA7" s="38">
        <v>67.03</v>
      </c>
      <c r="AB7" s="38">
        <v>71.540000000000006</v>
      </c>
      <c r="AC7" s="38">
        <v>76.819999999999993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3820.67</v>
      </c>
      <c r="BG7" s="38">
        <v>3651.94</v>
      </c>
      <c r="BH7" s="38">
        <v>2818.99</v>
      </c>
      <c r="BI7" s="38">
        <v>2706.33</v>
      </c>
      <c r="BJ7" s="38">
        <v>3062.42</v>
      </c>
      <c r="BK7" s="38">
        <v>1622.51</v>
      </c>
      <c r="BL7" s="38">
        <v>1569.13</v>
      </c>
      <c r="BM7" s="38">
        <v>1436</v>
      </c>
      <c r="BN7" s="38">
        <v>1434.89</v>
      </c>
      <c r="BO7" s="38">
        <v>1298.9100000000001</v>
      </c>
      <c r="BP7" s="38">
        <v>1348.09</v>
      </c>
      <c r="BQ7" s="38">
        <v>35.65</v>
      </c>
      <c r="BR7" s="38">
        <v>34.369999999999997</v>
      </c>
      <c r="BS7" s="38">
        <v>53.77</v>
      </c>
      <c r="BT7" s="38">
        <v>61.69</v>
      </c>
      <c r="BU7" s="38">
        <v>70.64</v>
      </c>
      <c r="BV7" s="38">
        <v>62.83</v>
      </c>
      <c r="BW7" s="38">
        <v>64.63</v>
      </c>
      <c r="BX7" s="38">
        <v>66.56</v>
      </c>
      <c r="BY7" s="38">
        <v>66.22</v>
      </c>
      <c r="BZ7" s="38">
        <v>69.87</v>
      </c>
      <c r="CA7" s="38">
        <v>69.8</v>
      </c>
      <c r="CB7" s="38">
        <v>458.4</v>
      </c>
      <c r="CC7" s="38">
        <v>479</v>
      </c>
      <c r="CD7" s="38">
        <v>312.83</v>
      </c>
      <c r="CE7" s="38">
        <v>274.42</v>
      </c>
      <c r="CF7" s="38">
        <v>239.74</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64.790000000000006</v>
      </c>
      <c r="CY7" s="38">
        <v>68</v>
      </c>
      <c r="CZ7" s="38">
        <v>71.11</v>
      </c>
      <c r="DA7" s="38">
        <v>72.17</v>
      </c>
      <c r="DB7" s="38">
        <v>71.959999999999994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2017-12-25T02:18:43Z</dcterms:created>
  <dcterms:modified xsi:type="dcterms:W3CDTF">2018-01-31T05:39:21Z</dcterms:modified>
  <cp:category/>
</cp:coreProperties>
</file>