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09南砺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AD10" i="4" s="1"/>
  <c r="Q6" i="5"/>
  <c r="W10" i="4" s="1"/>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P10" i="4"/>
  <c r="BB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<sst xmlns="http://schemas.openxmlformats.org/spreadsheetml/2006/main" count="235" uniqueCount="123">
  <si>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</si>
  <si>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</si>
  <si>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</si>
  <si>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</si>
  <si>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</si>
  <si>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</si>
  <si>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</si>
  <si>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</si>
  <si>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</si>
  <si>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</si>
  <si>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</si>
  <si>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</si>
  <si>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</si>
  <si>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</si>
  <si>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</si>
  <si>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</si>
  <si>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</si>
  <si>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</si>
  <si>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</si>
  <si>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</si>
  <si>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</si>
  <si>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</si>
  <si>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</si>
  <si>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</si>
  <si>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</si>
  <si>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</si>
  <si>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</si>
  <si>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</si>
  <si>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</si>
  <si>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</si>
  <si>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</si>
  <si>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</si>
  <si>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</si>
  <si>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</si>
  <si>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</si>
  <si>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</si>
  <si>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</si>
  <si>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</si>
  <si>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</si>
  <si>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</si>
  <si>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</si>
  <si>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</si>
  <si>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</si>
  <si>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</si>
  <si>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</si>
  <si>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</si>
  <si>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</si>
  <si>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</si>
  <si>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</si>
  <si>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</si>
  <si>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</si>
  <si>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</si>
  <si>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</si>
  <si>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</si>
  <si>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</si>
  <si>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</si>
  <si>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</si>
  <si>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</si>
  <si>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</si>
  <si>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</si>
  <si>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</si>
  <si>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</si>
  <si>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</si>
  <si>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</si>
  <si>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</si>
  <si>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</si>
  <si>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</si>
  <si>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</si>
  <si>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</si>
  <si>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</si>
  <si>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</si>
  <si>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</si>
  <si>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</si>
  <si>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</si>
  <si>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</si>
  <si>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</si>
  <si>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</si>
  <si>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</si>
  <si>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</si>
  <si>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</si>
  <si>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</si>
  <si>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</si>
  <si>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</si>
  <si>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</si>
  <si>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</si>
  <si>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</si>
  <si>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</si>
  <si>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</si>
  <si>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</si>
  <si>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</si>
  <si>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</si>
  <si>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</si>
  <si>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</si>
  <si>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</si>
  <si>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</si>
  <si>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</si>
  <si>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</si>
  <si>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</si>
  <si>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</si>
  <si>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</si>
  <si>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</si>
  <si>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</si>
  <si>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</si>
  <si>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</si>
  <si>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</si>
  <si>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</si>
  <si>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</si>
  <si>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</si>
  <si>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南砺市</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</si>
  <si>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</si>
  <si>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</si>
  <si>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</si>
  <si>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</si>
  <si>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</si>
  <si>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</si>
  <si>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</si>
  <si>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</si>
  <si>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</si>
  <si>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</si>
  <si>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3">
      <t>ヒセ</t>
    </rPh>
    <phoneticPr fontId="4"/>
  </si>
  <si>
    <t>　当市における農業集落排水事業は昭和53年から建設着手している。法定耐用年数を経過した処理場、管路等はない。
①有形固定資産減価償却率については、上昇傾向にあり、全国平均値・類似団体平均値を上回っている。
下水道会計全体での数値は、以下［全体総括］を参照のこと。</t>
    <rPh sb="48" eb="49">
      <t>ロ</t>
    </rPh>
    <phoneticPr fontId="4"/>
  </si>
  <si>
    <r>
      <rPr>
        <b/>
        <sz val="10"/>
        <color theme="1"/>
        <rFont val="ＭＳ ゴシック"/>
        <family val="3"/>
        <charset val="128"/>
      </rPr>
      <t>Ⅰ．現状分析</t>
    </r>
    <r>
      <rPr>
        <sz val="10"/>
        <color theme="1"/>
        <rFont val="ＭＳ ゴシック"/>
        <family val="3"/>
        <charset val="128"/>
      </rPr>
      <t xml:space="preserve">
１　下水道会計全体では、①経常収支比率は108.60％、②累積欠損金比率は0.00％により単年度収支が黒字、累積欠損は発生していない。また、③流動比率35.83％、④企業債残高対事業規模比率1,127.16％、⑤経費回収率61.18％となっており、使用料収入とその他財源の収入バランスの検討が必要である。
２　下水道会計全体での２．①有形固定資産減価償却率は26.54％であるが、将来の管路等の更新について検討が必要である。
</t>
    </r>
    <r>
      <rPr>
        <b/>
        <sz val="10"/>
        <color theme="1"/>
        <rFont val="ＭＳ ゴシック"/>
        <family val="3"/>
        <charset val="128"/>
      </rPr>
      <t>Ⅱ．経営改善に向けた方向性</t>
    </r>
    <r>
      <rPr>
        <sz val="10"/>
        <color theme="1"/>
        <rFont val="ＭＳ ゴシック"/>
        <family val="3"/>
        <charset val="128"/>
      </rPr>
      <t xml:space="preserve">
　平成29年３月に経営戦略を策定し、将来の人口減少による使用料収入の減や老朽施設の更新を視野に入れ、不明水対策等により有収率を高める（収益の確保）とともに、料金改定・その他財源の確保を検討することにより、経営の健全化に取り組む。
※経営分析表の前提条件
　当市では決算統計区分の事業の会計・経営を一体とし、下水道使用料収入も一本化されている。</t>
    </r>
    <rPh sb="20" eb="24">
      <t>ケイジョウシュウシ</t>
    </rPh>
    <rPh sb="24" eb="26">
      <t>ヒリツ</t>
    </rPh>
    <rPh sb="36" eb="38">
      <t>ルイセキ</t>
    </rPh>
    <rPh sb="38" eb="41">
      <t>ケッソンキン</t>
    </rPh>
    <rPh sb="41" eb="43">
      <t>ヒリツ</t>
    </rPh>
    <rPh sb="78" eb="82">
      <t>リュウドウヒリツ</t>
    </rPh>
    <rPh sb="90" eb="92">
      <t>キギョウ</t>
    </rPh>
    <rPh sb="92" eb="93">
      <t>サイ</t>
    </rPh>
    <rPh sb="93" eb="95">
      <t>ザンダカ</t>
    </rPh>
    <rPh sb="95" eb="96">
      <t>タイ</t>
    </rPh>
    <rPh sb="96" eb="98">
      <t>ジギョウ</t>
    </rPh>
    <rPh sb="98" eb="100">
      <t>キボ</t>
    </rPh>
    <rPh sb="100" eb="102">
      <t>ヒリツ</t>
    </rPh>
    <rPh sb="113" eb="115">
      <t>ケイヒ</t>
    </rPh>
    <rPh sb="115" eb="117">
      <t>カイシュウ</t>
    </rPh>
    <rPh sb="117" eb="118">
      <t>リツ</t>
    </rPh>
    <rPh sb="201" eb="202">
      <t>ロ</t>
    </rPh>
    <rPh sb="235" eb="237">
      <t>ヘイセイ</t>
    </rPh>
    <rPh sb="239" eb="240">
      <t>ネン</t>
    </rPh>
    <rPh sb="241" eb="242">
      <t>ガツ</t>
    </rPh>
    <rPh sb="272" eb="274">
      <t>シセツ</t>
    </rPh>
    <rPh sb="278" eb="280">
      <t>シヤ</t>
    </rPh>
    <rPh sb="281" eb="282">
      <t>イ</t>
    </rPh>
    <rPh sb="284" eb="286">
      <t>フメイ</t>
    </rPh>
    <rPh sb="286" eb="287">
      <t>スイ</t>
    </rPh>
    <rPh sb="287" eb="289">
      <t>タイサク</t>
    </rPh>
    <rPh sb="289" eb="290">
      <t>ナド</t>
    </rPh>
    <rPh sb="293" eb="294">
      <t>ユウ</t>
    </rPh>
    <rPh sb="294" eb="295">
      <t>シュウ</t>
    </rPh>
    <rPh sb="295" eb="296">
      <t>リツ</t>
    </rPh>
    <rPh sb="297" eb="298">
      <t>タカ</t>
    </rPh>
    <rPh sb="301" eb="303">
      <t>シュウエキ</t>
    </rPh>
    <rPh sb="304" eb="306">
      <t>カクホ</t>
    </rPh>
    <rPh sb="326" eb="328">
      <t>ケントウ</t>
    </rPh>
    <phoneticPr fontId="4"/>
  </si>
  <si>
    <t>①経常収支比率については、毎年類似団体より低い数値となっており、経常損失を毎年計上している。
②累積欠損金比率については、H26年度に制度改正により減価償却費の計算方法を変更（減価償却費から長期前受金を控除）したこと等により前年度数値より大幅に変化している（③、⑤、⑥についても同様）。類似団体より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下水道の整備を行っていること、さらには、市内での下水道料金の統一を行っている等の経緯があるもの（⑥についても同要因による）。
※当市では、複数事業の会計・経理を一体として行っており、下水道会計全体のバランスを取っている。平成22年度５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を過ぎたことから減少傾向にあるが、今後は管路の長寿命化等により再び企業債が増加することが予見されるため、費用の平準化等による効率的な管理運営、投資・予算配分の適正化に努める。
⑤経費回収率については、他会計からの繰入金に係る算定方法の変更（全国で算定方法を統一）によりH28年度より大きく減少している。今後汚水処理経費の見直しと使用料収入の確保に努める。
⑦施設利用率については、人口の減少に伴い流入水量も年々減少し、現在では50％となり、類似団体と比較しても低い値となっている。</t>
    <rPh sb="193" eb="194">
      <t>チ</t>
    </rPh>
    <rPh sb="241" eb="243">
      <t>ヨウイン</t>
    </rPh>
    <rPh sb="250" eb="252">
      <t>ハイケイ</t>
    </rPh>
    <rPh sb="255" eb="258">
      <t>サンカンブ</t>
    </rPh>
    <rPh sb="259" eb="261">
      <t>シュウラク</t>
    </rPh>
    <rPh sb="262" eb="264">
      <t>テンザイ</t>
    </rPh>
    <rPh sb="272" eb="274">
      <t>ジギョウ</t>
    </rPh>
    <rPh sb="274" eb="276">
      <t>ホウシン</t>
    </rPh>
    <rPh sb="279" eb="281">
      <t>ハイスイ</t>
    </rPh>
    <rPh sb="281" eb="283">
      <t>ジンコウ</t>
    </rPh>
    <rPh sb="284" eb="285">
      <t>スク</t>
    </rPh>
    <rPh sb="287" eb="289">
      <t>チイキ</t>
    </rPh>
    <rPh sb="299" eb="301">
      <t>コウジョウ</t>
    </rPh>
    <rPh sb="304" eb="306">
      <t>ゲスイ</t>
    </rPh>
    <rPh sb="306" eb="307">
      <t>ミチ</t>
    </rPh>
    <rPh sb="308" eb="310">
      <t>セイビ</t>
    </rPh>
    <rPh sb="311" eb="312">
      <t>オコナ</t>
    </rPh>
    <rPh sb="324" eb="326">
      <t>シナイ</t>
    </rPh>
    <rPh sb="328" eb="331">
      <t>ゲスイドウ</t>
    </rPh>
    <rPh sb="331" eb="333">
      <t>リョウキン</t>
    </rPh>
    <rPh sb="334" eb="336">
      <t>トウイツ</t>
    </rPh>
    <rPh sb="337" eb="338">
      <t>オコナ</t>
    </rPh>
    <rPh sb="342" eb="343">
      <t>ナド</t>
    </rPh>
    <rPh sb="359" eb="361">
      <t>ヨウイン</t>
    </rPh>
    <rPh sb="471" eb="473">
      <t>イカ</t>
    </rPh>
    <rPh sb="474" eb="476">
      <t>ゼンタイ</t>
    </rPh>
    <rPh sb="476" eb="478">
      <t>ソウカツ</t>
    </rPh>
    <rPh sb="480" eb="482">
      <t>サンショウ</t>
    </rPh>
    <rPh sb="542" eb="546">
      <t>ゲンショウケイコウ</t>
    </rPh>
    <rPh sb="578" eb="580">
      <t>ヨケン</t>
    </rPh>
    <rPh sb="644" eb="645">
      <t>カカ</t>
    </rPh>
    <rPh sb="646" eb="648">
      <t>サンテイ</t>
    </rPh>
    <rPh sb="648" eb="650">
      <t>ホウホウ</t>
    </rPh>
    <rPh sb="651" eb="653">
      <t>ヘンコウ</t>
    </rPh>
    <rPh sb="654" eb="656">
      <t>ゼンコク</t>
    </rPh>
    <rPh sb="657" eb="661">
      <t>サンテイホウホウ</t>
    </rPh>
    <rPh sb="662" eb="664">
      <t>トウイツ</t>
    </rPh>
    <rPh sb="675" eb="676">
      <t>オオ</t>
    </rPh>
    <rPh sb="715" eb="718">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</si>
</sst>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b/>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4" fillId="0" borderId="6"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7" xfId="1" applyFont="1" applyBorder="1" applyAlignment="1" applyProtection="1">
      <alignment horizontal="left" vertical="top" wrapText="1"/>
      <protection locked="0"/>
    </xf>
    <xf numFmtId="0" fontId="24" fillId="0" borderId="8"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160960"/>
        <c:axId val="3201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0.03</c:v>
                </c:pt>
                <c:pt idx="3">
                  <c:v>0.11</c:v>
                </c:pt>
                <c:pt idx="4">
                  <c:v>0.05</c:v>
                </c:pt>
              </c:numCache>
            </c:numRef>
          </c:val>
          <c:smooth val="0"/>
        </c:ser>
        <c:dLbls>
          <c:showLegendKey val="0"/>
          <c:showVal val="0"/>
          <c:showCatName val="0"/>
          <c:showSerName val="0"/>
          <c:showPercent val="0"/>
          <c:showBubbleSize val="0"/>
        </c:dLbls>
        <c:marker val="1"/>
        <c:smooth val="0"/>
        <c:axId val="320160960"/>
        <c:axId val="320161344"/>
      </c:lineChart>
      <c:dateAx>
        <c:axId val="320160960"/>
        <c:scaling>
          <c:orientation val="minMax"/>
        </c:scaling>
        <c:delete val="1"/>
        <c:axPos val="b"/>
        <c:numFmt formatCode="ge" sourceLinked="1"/>
        <c:majorTickMark val="none"/>
        <c:minorTickMark val="none"/>
        <c:tickLblPos val="none"/>
        <c:crossAx val="320161344"/>
        <c:crosses val="autoZero"/>
        <c:auto val="1"/>
        <c:lblOffset val="100"/>
        <c:baseTimeUnit val="years"/>
      </c:dateAx>
      <c:valAx>
        <c:axId val="3201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54.24</c:v>
                </c:pt>
                <c:pt idx="1">
                  <c:v>52.88</c:v>
                </c:pt>
                <c:pt idx="2">
                  <c:v>54.01</c:v>
                </c:pt>
                <c:pt idx="3">
                  <c:v>51.83</c:v>
                </c:pt>
                <c:pt idx="4">
                  <c:v>50.05</c:v>
                </c:pt>
              </c:numCache>
            </c:numRef>
          </c:val>
        </c:ser>
        <c:dLbls>
          <c:showLegendKey val="0"/>
          <c:showVal val="0"/>
          <c:showCatName val="0"/>
          <c:showSerName val="0"/>
          <c:showPercent val="0"/>
          <c:showBubbleSize val="0"/>
        </c:dLbls>
        <c:gapWidth val="150"/>
        <c:axId val="320377720"/>
        <c:axId val="3203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58.47</c:v>
                </c:pt>
                <c:pt idx="3">
                  <c:v>57.3</c:v>
                </c:pt>
                <c:pt idx="4">
                  <c:v>56</c:v>
                </c:pt>
              </c:numCache>
            </c:numRef>
          </c:val>
          <c:smooth val="0"/>
        </c:ser>
        <c:dLbls>
          <c:showLegendKey val="0"/>
          <c:showVal val="0"/>
          <c:showCatName val="0"/>
          <c:showSerName val="0"/>
          <c:showPercent val="0"/>
          <c:showBubbleSize val="0"/>
        </c:dLbls>
        <c:marker val="1"/>
        <c:smooth val="0"/>
        <c:axId val="320377720"/>
        <c:axId val="320374976"/>
      </c:lineChart>
      <c:dateAx>
        <c:axId val="320377720"/>
        <c:scaling>
          <c:orientation val="minMax"/>
        </c:scaling>
        <c:delete val="1"/>
        <c:axPos val="b"/>
        <c:numFmt formatCode="ge" sourceLinked="1"/>
        <c:majorTickMark val="none"/>
        <c:minorTickMark val="none"/>
        <c:tickLblPos val="none"/>
        <c:crossAx val="320374976"/>
        <c:crosses val="autoZero"/>
        <c:auto val="1"/>
        <c:lblOffset val="100"/>
        <c:baseTimeUnit val="years"/>
      </c:dateAx>
      <c:valAx>
        <c:axId val="3203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7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94.51</c:v>
                </c:pt>
                <c:pt idx="1">
                  <c:v>94.7</c:v>
                </c:pt>
                <c:pt idx="2">
                  <c:v>94.85</c:v>
                </c:pt>
                <c:pt idx="3">
                  <c:v>95.25</c:v>
                </c:pt>
                <c:pt idx="4">
                  <c:v>95.47</c:v>
                </c:pt>
              </c:numCache>
            </c:numRef>
          </c:val>
        </c:ser>
        <c:dLbls>
          <c:showLegendKey val="0"/>
          <c:showVal val="0"/>
          <c:showCatName val="0"/>
          <c:showSerName val="0"/>
          <c:showPercent val="0"/>
          <c:showBubbleSize val="0"/>
        </c:dLbls>
        <c:gapWidth val="150"/>
        <c:axId val="320374584"/>
        <c:axId val="32037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88.58</c:v>
                </c:pt>
                <c:pt idx="3">
                  <c:v>89.43</c:v>
                </c:pt>
                <c:pt idx="4">
                  <c:v>89.51</c:v>
                </c:pt>
              </c:numCache>
            </c:numRef>
          </c:val>
          <c:smooth val="0"/>
        </c:ser>
        <c:dLbls>
          <c:showLegendKey val="0"/>
          <c:showVal val="0"/>
          <c:showCatName val="0"/>
          <c:showSerName val="0"/>
          <c:showPercent val="0"/>
          <c:showBubbleSize val="0"/>
        </c:dLbls>
        <c:marker val="1"/>
        <c:smooth val="0"/>
        <c:axId val="320374584"/>
        <c:axId val="320371056"/>
      </c:lineChart>
      <c:dateAx>
        <c:axId val="320374584"/>
        <c:scaling>
          <c:orientation val="minMax"/>
        </c:scaling>
        <c:delete val="1"/>
        <c:axPos val="b"/>
        <c:numFmt formatCode="ge" sourceLinked="1"/>
        <c:majorTickMark val="none"/>
        <c:minorTickMark val="none"/>
        <c:tickLblPos val="none"/>
        <c:crossAx val="320371056"/>
        <c:crosses val="autoZero"/>
        <c:auto val="1"/>
        <c:lblOffset val="100"/>
        <c:baseTimeUnit val="years"/>
      </c:dateAx>
      <c:valAx>
        <c:axId val="32037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7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83.8</c:v>
                </c:pt>
                <c:pt idx="1">
                  <c:v>79.260000000000005</c:v>
                </c:pt>
                <c:pt idx="2">
                  <c:v>94.21</c:v>
                </c:pt>
                <c:pt idx="3">
                  <c:v>99.74</c:v>
                </c:pt>
                <c:pt idx="4">
                  <c:v>89.11</c:v>
                </c:pt>
              </c:numCache>
            </c:numRef>
          </c:val>
        </c:ser>
        <c:dLbls>
          <c:showLegendKey val="0"/>
          <c:showVal val="0"/>
          <c:showCatName val="0"/>
          <c:showSerName val="0"/>
          <c:showPercent val="0"/>
          <c:showBubbleSize val="0"/>
        </c:dLbls>
        <c:gapWidth val="150"/>
        <c:axId val="320487592"/>
        <c:axId val="32049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104.51</c:v>
                </c:pt>
                <c:pt idx="3">
                  <c:v>99.93</c:v>
                </c:pt>
                <c:pt idx="4">
                  <c:v>97.34</c:v>
                </c:pt>
              </c:numCache>
            </c:numRef>
          </c:val>
          <c:smooth val="0"/>
        </c:ser>
        <c:dLbls>
          <c:showLegendKey val="0"/>
          <c:showVal val="0"/>
          <c:showCatName val="0"/>
          <c:showSerName val="0"/>
          <c:showPercent val="0"/>
          <c:showBubbleSize val="0"/>
        </c:dLbls>
        <c:marker val="1"/>
        <c:smooth val="0"/>
        <c:axId val="320487592"/>
        <c:axId val="320492080"/>
      </c:lineChart>
      <c:dateAx>
        <c:axId val="320487592"/>
        <c:scaling>
          <c:orientation val="minMax"/>
        </c:scaling>
        <c:delete val="1"/>
        <c:axPos val="b"/>
        <c:numFmt formatCode="ge" sourceLinked="1"/>
        <c:majorTickMark val="none"/>
        <c:minorTickMark val="none"/>
        <c:tickLblPos val="none"/>
        <c:crossAx val="320492080"/>
        <c:crosses val="autoZero"/>
        <c:auto val="1"/>
        <c:lblOffset val="100"/>
        <c:baseTimeUnit val="years"/>
      </c:dateAx>
      <c:valAx>
        <c:axId val="32049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8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20.170000000000002</c:v>
                </c:pt>
                <c:pt idx="1">
                  <c:v>23.03</c:v>
                </c:pt>
                <c:pt idx="2">
                  <c:v>25.91</c:v>
                </c:pt>
                <c:pt idx="3">
                  <c:v>28.71</c:v>
                </c:pt>
                <c:pt idx="4">
                  <c:v>31.32</c:v>
                </c:pt>
              </c:numCache>
            </c:numRef>
          </c:val>
        </c:ser>
        <c:dLbls>
          <c:showLegendKey val="0"/>
          <c:showVal val="0"/>
          <c:showCatName val="0"/>
          <c:showSerName val="0"/>
          <c:showPercent val="0"/>
          <c:showBubbleSize val="0"/>
        </c:dLbls>
        <c:gapWidth val="150"/>
        <c:axId val="320626008"/>
        <c:axId val="32062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19.670000000000002</c:v>
                </c:pt>
                <c:pt idx="3">
                  <c:v>20.350000000000001</c:v>
                </c:pt>
                <c:pt idx="4">
                  <c:v>21.33</c:v>
                </c:pt>
              </c:numCache>
            </c:numRef>
          </c:val>
          <c:smooth val="0"/>
        </c:ser>
        <c:dLbls>
          <c:showLegendKey val="0"/>
          <c:showVal val="0"/>
          <c:showCatName val="0"/>
          <c:showSerName val="0"/>
          <c:showPercent val="0"/>
          <c:showBubbleSize val="0"/>
        </c:dLbls>
        <c:marker val="1"/>
        <c:smooth val="0"/>
        <c:axId val="320626008"/>
        <c:axId val="320626392"/>
      </c:lineChart>
      <c:dateAx>
        <c:axId val="320626008"/>
        <c:scaling>
          <c:orientation val="minMax"/>
        </c:scaling>
        <c:delete val="1"/>
        <c:axPos val="b"/>
        <c:numFmt formatCode="ge" sourceLinked="1"/>
        <c:majorTickMark val="none"/>
        <c:minorTickMark val="none"/>
        <c:tickLblPos val="none"/>
        <c:crossAx val="320626392"/>
        <c:crosses val="autoZero"/>
        <c:auto val="1"/>
        <c:lblOffset val="100"/>
        <c:baseTimeUnit val="years"/>
      </c:dateAx>
      <c:valAx>
        <c:axId val="32062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2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685880"/>
        <c:axId val="3190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20685880"/>
        <c:axId val="319096928"/>
      </c:lineChart>
      <c:dateAx>
        <c:axId val="320685880"/>
        <c:scaling>
          <c:orientation val="minMax"/>
        </c:scaling>
        <c:delete val="1"/>
        <c:axPos val="b"/>
        <c:numFmt formatCode="ge" sourceLinked="1"/>
        <c:majorTickMark val="none"/>
        <c:minorTickMark val="none"/>
        <c:tickLblPos val="none"/>
        <c:crossAx val="319096928"/>
        <c:crosses val="autoZero"/>
        <c:auto val="1"/>
        <c:lblOffset val="100"/>
        <c:baseTimeUnit val="years"/>
      </c:dateAx>
      <c:valAx>
        <c:axId val="3190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8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805.82</c:v>
                </c:pt>
                <c:pt idx="1">
                  <c:v>945</c:v>
                </c:pt>
                <c:pt idx="2">
                  <c:v>315.66000000000003</c:v>
                </c:pt>
                <c:pt idx="3">
                  <c:v>320.04000000000002</c:v>
                </c:pt>
                <c:pt idx="4">
                  <c:v>375.75</c:v>
                </c:pt>
              </c:numCache>
            </c:numRef>
          </c:val>
        </c:ser>
        <c:dLbls>
          <c:showLegendKey val="0"/>
          <c:showVal val="0"/>
          <c:showCatName val="0"/>
          <c:showSerName val="0"/>
          <c:showPercent val="0"/>
          <c:showBubbleSize val="0"/>
        </c:dLbls>
        <c:gapWidth val="150"/>
        <c:axId val="319097712"/>
        <c:axId val="3190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113.63</c:v>
                </c:pt>
                <c:pt idx="3">
                  <c:v>147.11000000000001</c:v>
                </c:pt>
                <c:pt idx="4">
                  <c:v>148.37</c:v>
                </c:pt>
              </c:numCache>
            </c:numRef>
          </c:val>
          <c:smooth val="0"/>
        </c:ser>
        <c:dLbls>
          <c:showLegendKey val="0"/>
          <c:showVal val="0"/>
          <c:showCatName val="0"/>
          <c:showSerName val="0"/>
          <c:showPercent val="0"/>
          <c:showBubbleSize val="0"/>
        </c:dLbls>
        <c:marker val="1"/>
        <c:smooth val="0"/>
        <c:axId val="319097712"/>
        <c:axId val="319095360"/>
      </c:lineChart>
      <c:dateAx>
        <c:axId val="319097712"/>
        <c:scaling>
          <c:orientation val="minMax"/>
        </c:scaling>
        <c:delete val="1"/>
        <c:axPos val="b"/>
        <c:numFmt formatCode="ge" sourceLinked="1"/>
        <c:majorTickMark val="none"/>
        <c:minorTickMark val="none"/>
        <c:tickLblPos val="none"/>
        <c:crossAx val="319095360"/>
        <c:crosses val="autoZero"/>
        <c:auto val="1"/>
        <c:lblOffset val="100"/>
        <c:baseTimeUnit val="years"/>
      </c:dateAx>
      <c:valAx>
        <c:axId val="3190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09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106.31</c:v>
                </c:pt>
                <c:pt idx="1">
                  <c:v>100</c:v>
                </c:pt>
                <c:pt idx="2">
                  <c:v>-163.53</c:v>
                </c:pt>
                <c:pt idx="3">
                  <c:v>-190.12</c:v>
                </c:pt>
                <c:pt idx="4">
                  <c:v>-221.72</c:v>
                </c:pt>
              </c:numCache>
            </c:numRef>
          </c:val>
        </c:ser>
        <c:dLbls>
          <c:showLegendKey val="0"/>
          <c:showVal val="0"/>
          <c:showCatName val="0"/>
          <c:showSerName val="0"/>
          <c:showPercent val="0"/>
          <c:showBubbleSize val="0"/>
        </c:dLbls>
        <c:gapWidth val="150"/>
        <c:axId val="319094184"/>
        <c:axId val="31909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34.43</c:v>
                </c:pt>
                <c:pt idx="3">
                  <c:v>47.67</c:v>
                </c:pt>
                <c:pt idx="4">
                  <c:v>40.78</c:v>
                </c:pt>
              </c:numCache>
            </c:numRef>
          </c:val>
          <c:smooth val="0"/>
        </c:ser>
        <c:dLbls>
          <c:showLegendKey val="0"/>
          <c:showVal val="0"/>
          <c:showCatName val="0"/>
          <c:showSerName val="0"/>
          <c:showPercent val="0"/>
          <c:showBubbleSize val="0"/>
        </c:dLbls>
        <c:marker val="1"/>
        <c:smooth val="0"/>
        <c:axId val="319094184"/>
        <c:axId val="319093008"/>
      </c:lineChart>
      <c:dateAx>
        <c:axId val="319094184"/>
        <c:scaling>
          <c:orientation val="minMax"/>
        </c:scaling>
        <c:delete val="1"/>
        <c:axPos val="b"/>
        <c:numFmt formatCode="ge" sourceLinked="1"/>
        <c:majorTickMark val="none"/>
        <c:minorTickMark val="none"/>
        <c:tickLblPos val="none"/>
        <c:crossAx val="319093008"/>
        <c:crosses val="autoZero"/>
        <c:auto val="1"/>
        <c:lblOffset val="100"/>
        <c:baseTimeUnit val="years"/>
      </c:dateAx>
      <c:valAx>
        <c:axId val="31909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09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1932.14</c:v>
                </c:pt>
                <c:pt idx="1">
                  <c:v>1761.34</c:v>
                </c:pt>
                <c:pt idx="2">
                  <c:v>1263.93</c:v>
                </c:pt>
                <c:pt idx="3">
                  <c:v>1239.67</c:v>
                </c:pt>
                <c:pt idx="4">
                  <c:v>1135.29</c:v>
                </c:pt>
              </c:numCache>
            </c:numRef>
          </c:val>
        </c:ser>
        <c:dLbls>
          <c:showLegendKey val="0"/>
          <c:showVal val="0"/>
          <c:showCatName val="0"/>
          <c:showSerName val="0"/>
          <c:showPercent val="0"/>
          <c:showBubbleSize val="0"/>
        </c:dLbls>
        <c:gapWidth val="150"/>
        <c:axId val="319097320"/>
        <c:axId val="31909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319097320"/>
        <c:axId val="319092616"/>
      </c:lineChart>
      <c:dateAx>
        <c:axId val="319097320"/>
        <c:scaling>
          <c:orientation val="minMax"/>
        </c:scaling>
        <c:delete val="1"/>
        <c:axPos val="b"/>
        <c:numFmt formatCode="ge" sourceLinked="1"/>
        <c:majorTickMark val="none"/>
        <c:minorTickMark val="none"/>
        <c:tickLblPos val="none"/>
        <c:crossAx val="319092616"/>
        <c:crosses val="autoZero"/>
        <c:auto val="1"/>
        <c:lblOffset val="100"/>
        <c:baseTimeUnit val="years"/>
      </c:dateAx>
      <c:valAx>
        <c:axId val="31909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09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38.479999999999997</c:v>
                </c:pt>
                <c:pt idx="1">
                  <c:v>36.85</c:v>
                </c:pt>
                <c:pt idx="2">
                  <c:v>77.260000000000005</c:v>
                </c:pt>
                <c:pt idx="3">
                  <c:v>80.989999999999995</c:v>
                </c:pt>
                <c:pt idx="4">
                  <c:v>41.73</c:v>
                </c:pt>
              </c:numCache>
            </c:numRef>
          </c:val>
        </c:ser>
        <c:dLbls>
          <c:showLegendKey val="0"/>
          <c:showVal val="0"/>
          <c:showCatName val="0"/>
          <c:showSerName val="0"/>
          <c:showPercent val="0"/>
          <c:showBubbleSize val="0"/>
        </c:dLbls>
        <c:gapWidth val="150"/>
        <c:axId val="319093400"/>
        <c:axId val="31909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62.3</c:v>
                </c:pt>
                <c:pt idx="3">
                  <c:v>59.3</c:v>
                </c:pt>
                <c:pt idx="4">
                  <c:v>59.83</c:v>
                </c:pt>
              </c:numCache>
            </c:numRef>
          </c:val>
          <c:smooth val="0"/>
        </c:ser>
        <c:dLbls>
          <c:showLegendKey val="0"/>
          <c:showVal val="0"/>
          <c:showCatName val="0"/>
          <c:showSerName val="0"/>
          <c:showPercent val="0"/>
          <c:showBubbleSize val="0"/>
        </c:dLbls>
        <c:marker val="1"/>
        <c:smooth val="0"/>
        <c:axId val="319093400"/>
        <c:axId val="319095752"/>
      </c:lineChart>
      <c:dateAx>
        <c:axId val="319093400"/>
        <c:scaling>
          <c:orientation val="minMax"/>
        </c:scaling>
        <c:delete val="1"/>
        <c:axPos val="b"/>
        <c:numFmt formatCode="ge" sourceLinked="1"/>
        <c:majorTickMark val="none"/>
        <c:minorTickMark val="none"/>
        <c:tickLblPos val="none"/>
        <c:crossAx val="319095752"/>
        <c:crosses val="autoZero"/>
        <c:auto val="1"/>
        <c:lblOffset val="100"/>
        <c:baseTimeUnit val="years"/>
      </c:dateAx>
      <c:valAx>
        <c:axId val="31909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09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508.34</c:v>
                </c:pt>
                <c:pt idx="1">
                  <c:v>531.77</c:v>
                </c:pt>
                <c:pt idx="2">
                  <c:v>253.23</c:v>
                </c:pt>
                <c:pt idx="3">
                  <c:v>242.12</c:v>
                </c:pt>
                <c:pt idx="4">
                  <c:v>471.24</c:v>
                </c:pt>
              </c:numCache>
            </c:numRef>
          </c:val>
        </c:ser>
        <c:dLbls>
          <c:showLegendKey val="0"/>
          <c:showVal val="0"/>
          <c:showCatName val="0"/>
          <c:showSerName val="0"/>
          <c:showPercent val="0"/>
          <c:showBubbleSize val="0"/>
        </c:dLbls>
        <c:gapWidth val="150"/>
        <c:axId val="320372232"/>
        <c:axId val="32037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235.07</c:v>
                </c:pt>
                <c:pt idx="3">
                  <c:v>248.14</c:v>
                </c:pt>
                <c:pt idx="4">
                  <c:v>246.66</c:v>
                </c:pt>
              </c:numCache>
            </c:numRef>
          </c:val>
          <c:smooth val="0"/>
        </c:ser>
        <c:dLbls>
          <c:showLegendKey val="0"/>
          <c:showVal val="0"/>
          <c:showCatName val="0"/>
          <c:showSerName val="0"/>
          <c:showPercent val="0"/>
          <c:showBubbleSize val="0"/>
        </c:dLbls>
        <c:marker val="1"/>
        <c:smooth val="0"/>
        <c:axId val="320372232"/>
        <c:axId val="320375760"/>
      </c:lineChart>
      <c:dateAx>
        <c:axId val="320372232"/>
        <c:scaling>
          <c:orientation val="minMax"/>
        </c:scaling>
        <c:delete val="1"/>
        <c:axPos val="b"/>
        <c:numFmt formatCode="ge" sourceLinked="1"/>
        <c:majorTickMark val="none"/>
        <c:minorTickMark val="none"/>
        <c:tickLblPos val="none"/>
        <c:crossAx val="320375760"/>
        <c:crosses val="autoZero"/>
        <c:auto val="1"/>
        <c:lblOffset val="100"/>
        <c:baseTimeUnit val="years"/>
      </c:dateAx>
      <c:valAx>
        <c:axId val="3203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3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富山県　南砺市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F1</v>
      </c>
      <c r="X8" s="73"/>
      <c r="Y8" s="73"/>
      <c r="Z8" s="73"/>
      <c r="AA8" s="73"/>
      <c r="AB8" s="73"/>
      <c r="AC8" s="73"/>
      <c r="AD8" s="74" t="s">
        <v>119</v>
      </c>
      <c r="AE8" s="74"/>
      <c r="AF8" s="74"/>
      <c r="AG8" s="74"/>
      <c r="AH8" s="74"/>
      <c r="AI8" s="74"/>
      <c r="AJ8" s="74"/>
      <c r="AK8" s="4"/>
      <c r="AL8" s="68">
        <f>データ!S6</f>
        <v>52472</v>
      </c>
      <c r="AM8" s="68"/>
      <c r="AN8" s="68"/>
      <c r="AO8" s="68"/>
      <c r="AP8" s="68"/>
      <c r="AQ8" s="68"/>
      <c r="AR8" s="68"/>
      <c r="AS8" s="68"/>
      <c r="AT8" s="67">
        <f>データ!T6</f>
        <v>668.64</v>
      </c>
      <c r="AU8" s="67"/>
      <c r="AV8" s="67"/>
      <c r="AW8" s="67"/>
      <c r="AX8" s="67"/>
      <c r="AY8" s="67"/>
      <c r="AZ8" s="67"/>
      <c r="BA8" s="67"/>
      <c r="BB8" s="67">
        <f>データ!U6</f>
        <v>78.48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65.19</v>
      </c>
      <c r="J10" s="67"/>
      <c r="K10" s="67"/>
      <c r="L10" s="67"/>
      <c r="M10" s="67"/>
      <c r="N10" s="67"/>
      <c r="O10" s="67"/>
      <c r="P10" s="67">
        <f>データ!P6</f>
        <v>13.75</v>
      </c>
      <c r="Q10" s="67"/>
      <c r="R10" s="67"/>
      <c r="S10" s="67"/>
      <c r="T10" s="67"/>
      <c r="U10" s="67"/>
      <c r="V10" s="67"/>
      <c r="W10" s="67">
        <f>データ!Q6</f>
        <v>78.14</v>
      </c>
      <c r="X10" s="67"/>
      <c r="Y10" s="67"/>
      <c r="Z10" s="67"/>
      <c r="AA10" s="67"/>
      <c r="AB10" s="67"/>
      <c r="AC10" s="67"/>
      <c r="AD10" s="68">
        <f>データ!R6</f>
        <v>3888</v>
      </c>
      <c r="AE10" s="68"/>
      <c r="AF10" s="68"/>
      <c r="AG10" s="68"/>
      <c r="AH10" s="68"/>
      <c r="AI10" s="68"/>
      <c r="AJ10" s="68"/>
      <c r="AK10" s="2"/>
      <c r="AL10" s="68">
        <f>データ!V6</f>
        <v>7181</v>
      </c>
      <c r="AM10" s="68"/>
      <c r="AN10" s="68"/>
      <c r="AO10" s="68"/>
      <c r="AP10" s="68"/>
      <c r="AQ10" s="68"/>
      <c r="AR10" s="68"/>
      <c r="AS10" s="68"/>
      <c r="AT10" s="67">
        <f>データ!W6</f>
        <v>2.9</v>
      </c>
      <c r="AU10" s="67"/>
      <c r="AV10" s="67"/>
      <c r="AW10" s="67"/>
      <c r="AX10" s="67"/>
      <c r="AY10" s="67"/>
      <c r="AZ10" s="67"/>
      <c r="BA10" s="67"/>
      <c r="BB10" s="67">
        <f>データ!X6</f>
        <v>2476.21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6.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122</v>
      </c>
      <c r="BM16" s="86"/>
      <c r="BN16" s="86"/>
      <c r="BO16" s="86"/>
      <c r="BP16" s="86"/>
      <c r="BQ16" s="86"/>
      <c r="BR16" s="86"/>
      <c r="BS16" s="86"/>
      <c r="BT16" s="86"/>
      <c r="BU16" s="86"/>
      <c r="BV16" s="86"/>
      <c r="BW16" s="86"/>
      <c r="BX16" s="86"/>
      <c r="BY16" s="86"/>
      <c r="BZ16" s="87"/>
    </row>
    <row r="17" spans="1:78" ht="16.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6.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6.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6.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6.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6.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6.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6.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6.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6.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6.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6.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6.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6.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6.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6.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6.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6.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6.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6.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6.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6.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6.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6.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6.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6.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6.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6.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7.2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7.2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7.2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7.2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7.2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7.2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7.2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7.2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7.2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7.2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7.2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7.2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7.2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7.2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7.2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7.2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7.2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162108</v>
      </c>
      <c r="D6" s="34">
        <f t="shared" si="3"/>
        <v>46</v>
      </c>
      <c r="E6" s="34">
        <f t="shared" si="3"/>
        <v>17</v>
      </c>
      <c r="F6" s="34">
        <f t="shared" si="3"/>
        <v>5</v>
      </c>
      <c r="G6" s="34">
        <f t="shared" si="3"/>
        <v>0</v>
      </c>
      <c r="H6" s="34" t="str">
        <f t="shared" si="3"/>
        <v>富山県　南砺市</v>
      </c>
      <c r="I6" s="34" t="str">
        <f t="shared" si="3"/>
        <v>法適用</v>
      </c>
      <c r="J6" s="34" t="str">
        <f t="shared" si="3"/>
        <v>下水道事業</v>
      </c>
      <c r="K6" s="34" t="str">
        <f t="shared" si="3"/>
        <v>農業集落排水</v>
      </c>
      <c r="L6" s="34" t="str">
        <f t="shared" si="3"/>
        <v>F1</v>
      </c>
      <c r="M6" s="34">
        <f t="shared" si="3"/>
        <v>0</v>
      </c>
      <c r="N6" s="35" t="str">
        <f t="shared" si="3"/>
        <v>-</v>
      </c>
      <c r="O6" s="35">
        <f t="shared" si="3"/>
        <v>65.19</v>
      </c>
      <c r="P6" s="35">
        <f t="shared" si="3"/>
        <v>13.75</v>
      </c>
      <c r="Q6" s="35">
        <f t="shared" si="3"/>
        <v>78.14</v>
      </c>
      <c r="R6" s="35">
        <f t="shared" si="3"/>
        <v>3888</v>
      </c>
      <c r="S6" s="35">
        <f t="shared" si="3"/>
        <v>52472</v>
      </c>
      <c r="T6" s="35">
        <f t="shared" si="3"/>
        <v>668.64</v>
      </c>
      <c r="U6" s="35">
        <f t="shared" si="3"/>
        <v>78.48</v>
      </c>
      <c r="V6" s="35">
        <f t="shared" si="3"/>
        <v>7181</v>
      </c>
      <c r="W6" s="35">
        <f t="shared" si="3"/>
        <v>2.9</v>
      </c>
      <c r="X6" s="35">
        <f t="shared" si="3"/>
        <v>2476.21</v>
      </c>
      <c r="Y6" s="36">
        <f>IF(Y7="",NA(),Y7)</f>
        <v>83.8</v>
      </c>
      <c r="Z6" s="36">
        <f t="shared" ref="Z6:AH6" si="4">IF(Z7="",NA(),Z7)</f>
        <v>79.260000000000005</v>
      </c>
      <c r="AA6" s="36">
        <f t="shared" si="4"/>
        <v>94.21</v>
      </c>
      <c r="AB6" s="36">
        <f t="shared" si="4"/>
        <v>99.74</v>
      </c>
      <c r="AC6" s="36">
        <f t="shared" si="4"/>
        <v>89.11</v>
      </c>
      <c r="AD6" s="36">
        <f t="shared" si="4"/>
        <v>92.74</v>
      </c>
      <c r="AE6" s="36">
        <f t="shared" si="4"/>
        <v>93.62</v>
      </c>
      <c r="AF6" s="36">
        <f t="shared" si="4"/>
        <v>104.51</v>
      </c>
      <c r="AG6" s="36">
        <f t="shared" si="4"/>
        <v>99.93</v>
      </c>
      <c r="AH6" s="36">
        <f t="shared" si="4"/>
        <v>97.34</v>
      </c>
      <c r="AI6" s="35" t="str">
        <f>IF(AI7="","",IF(AI7="-","【-】","【"&amp;SUBSTITUTE(TEXT(AI7,"#,##0.00"),"-","△")&amp;"】"))</f>
        <v>【99.11】</v>
      </c>
      <c r="AJ6" s="36">
        <f>IF(AJ7="",NA(),AJ7)</f>
        <v>805.82</v>
      </c>
      <c r="AK6" s="36">
        <f t="shared" ref="AK6:AS6" si="5">IF(AK7="",NA(),AK7)</f>
        <v>945</v>
      </c>
      <c r="AL6" s="36">
        <f t="shared" si="5"/>
        <v>315.66000000000003</v>
      </c>
      <c r="AM6" s="36">
        <f t="shared" si="5"/>
        <v>320.04000000000002</v>
      </c>
      <c r="AN6" s="36">
        <f t="shared" si="5"/>
        <v>375.75</v>
      </c>
      <c r="AO6" s="36">
        <f t="shared" si="5"/>
        <v>243.13</v>
      </c>
      <c r="AP6" s="36">
        <f t="shared" si="5"/>
        <v>280.08</v>
      </c>
      <c r="AQ6" s="36">
        <f t="shared" si="5"/>
        <v>113.63</v>
      </c>
      <c r="AR6" s="36">
        <f t="shared" si="5"/>
        <v>147.11000000000001</v>
      </c>
      <c r="AS6" s="36">
        <f t="shared" si="5"/>
        <v>148.37</v>
      </c>
      <c r="AT6" s="35" t="str">
        <f>IF(AT7="","",IF(AT7="-","【-】","【"&amp;SUBSTITUTE(TEXT(AT7,"#,##0.00"),"-","△")&amp;"】"))</f>
        <v>【206.58】</v>
      </c>
      <c r="AU6" s="36">
        <f>IF(AU7="",NA(),AU7)</f>
        <v>106.31</v>
      </c>
      <c r="AV6" s="36">
        <f t="shared" ref="AV6:BD6" si="6">IF(AV7="",NA(),AV7)</f>
        <v>100</v>
      </c>
      <c r="AW6" s="36">
        <f t="shared" si="6"/>
        <v>-163.53</v>
      </c>
      <c r="AX6" s="36">
        <f t="shared" si="6"/>
        <v>-190.12</v>
      </c>
      <c r="AY6" s="36">
        <f t="shared" si="6"/>
        <v>-221.72</v>
      </c>
      <c r="AZ6" s="36">
        <f t="shared" si="6"/>
        <v>162.52000000000001</v>
      </c>
      <c r="BA6" s="36">
        <f t="shared" si="6"/>
        <v>124.2</v>
      </c>
      <c r="BB6" s="36">
        <f t="shared" si="6"/>
        <v>34.43</v>
      </c>
      <c r="BC6" s="36">
        <f t="shared" si="6"/>
        <v>47.67</v>
      </c>
      <c r="BD6" s="36">
        <f t="shared" si="6"/>
        <v>40.78</v>
      </c>
      <c r="BE6" s="35" t="str">
        <f>IF(BE7="","",IF(BE7="-","【-】","【"&amp;SUBSTITUTE(TEXT(BE7,"#,##0.00"),"-","△")&amp;"】"))</f>
        <v>【34.54】</v>
      </c>
      <c r="BF6" s="36">
        <f>IF(BF7="",NA(),BF7)</f>
        <v>1932.14</v>
      </c>
      <c r="BG6" s="36">
        <f t="shared" ref="BG6:BO6" si="7">IF(BG7="",NA(),BG7)</f>
        <v>1761.34</v>
      </c>
      <c r="BH6" s="36">
        <f t="shared" si="7"/>
        <v>1263.93</v>
      </c>
      <c r="BI6" s="36">
        <f t="shared" si="7"/>
        <v>1239.67</v>
      </c>
      <c r="BJ6" s="36">
        <f t="shared" si="7"/>
        <v>1135.29</v>
      </c>
      <c r="BK6" s="36">
        <f t="shared" si="7"/>
        <v>1197.82</v>
      </c>
      <c r="BL6" s="36">
        <f t="shared" si="7"/>
        <v>1126.77</v>
      </c>
      <c r="BM6" s="36">
        <f t="shared" si="7"/>
        <v>632.94000000000005</v>
      </c>
      <c r="BN6" s="36">
        <f t="shared" si="7"/>
        <v>721.43</v>
      </c>
      <c r="BO6" s="36">
        <f t="shared" si="7"/>
        <v>685.34</v>
      </c>
      <c r="BP6" s="35" t="str">
        <f>IF(BP7="","",IF(BP7="-","【-】","【"&amp;SUBSTITUTE(TEXT(BP7,"#,##0.00"),"-","△")&amp;"】"))</f>
        <v>【914.53】</v>
      </c>
      <c r="BQ6" s="36">
        <f>IF(BQ7="",NA(),BQ7)</f>
        <v>38.479999999999997</v>
      </c>
      <c r="BR6" s="36">
        <f t="shared" ref="BR6:BZ6" si="8">IF(BR7="",NA(),BR7)</f>
        <v>36.85</v>
      </c>
      <c r="BS6" s="36">
        <f t="shared" si="8"/>
        <v>77.260000000000005</v>
      </c>
      <c r="BT6" s="36">
        <f t="shared" si="8"/>
        <v>80.989999999999995</v>
      </c>
      <c r="BU6" s="36">
        <f t="shared" si="8"/>
        <v>41.73</v>
      </c>
      <c r="BV6" s="36">
        <f t="shared" si="8"/>
        <v>51.03</v>
      </c>
      <c r="BW6" s="36">
        <f t="shared" si="8"/>
        <v>50.9</v>
      </c>
      <c r="BX6" s="36">
        <f t="shared" si="8"/>
        <v>62.3</v>
      </c>
      <c r="BY6" s="36">
        <f t="shared" si="8"/>
        <v>59.3</v>
      </c>
      <c r="BZ6" s="36">
        <f t="shared" si="8"/>
        <v>59.83</v>
      </c>
      <c r="CA6" s="35" t="str">
        <f>IF(CA7="","",IF(CA7="-","【-】","【"&amp;SUBSTITUTE(TEXT(CA7,"#,##0.00"),"-","△")&amp;"】"))</f>
        <v>【55.73】</v>
      </c>
      <c r="CB6" s="36">
        <f>IF(CB7="",NA(),CB7)</f>
        <v>508.34</v>
      </c>
      <c r="CC6" s="36">
        <f t="shared" ref="CC6:CK6" si="9">IF(CC7="",NA(),CC7)</f>
        <v>531.77</v>
      </c>
      <c r="CD6" s="36">
        <f t="shared" si="9"/>
        <v>253.23</v>
      </c>
      <c r="CE6" s="36">
        <f t="shared" si="9"/>
        <v>242.12</v>
      </c>
      <c r="CF6" s="36">
        <f t="shared" si="9"/>
        <v>471.24</v>
      </c>
      <c r="CG6" s="36">
        <f t="shared" si="9"/>
        <v>289.60000000000002</v>
      </c>
      <c r="CH6" s="36">
        <f t="shared" si="9"/>
        <v>293.27</v>
      </c>
      <c r="CI6" s="36">
        <f t="shared" si="9"/>
        <v>235.07</v>
      </c>
      <c r="CJ6" s="36">
        <f t="shared" si="9"/>
        <v>248.14</v>
      </c>
      <c r="CK6" s="36">
        <f t="shared" si="9"/>
        <v>246.66</v>
      </c>
      <c r="CL6" s="35" t="str">
        <f>IF(CL7="","",IF(CL7="-","【-】","【"&amp;SUBSTITUTE(TEXT(CL7,"#,##0.00"),"-","△")&amp;"】"))</f>
        <v>【276.78】</v>
      </c>
      <c r="CM6" s="36">
        <f>IF(CM7="",NA(),CM7)</f>
        <v>54.24</v>
      </c>
      <c r="CN6" s="36">
        <f t="shared" ref="CN6:CV6" si="10">IF(CN7="",NA(),CN7)</f>
        <v>52.88</v>
      </c>
      <c r="CO6" s="36">
        <f t="shared" si="10"/>
        <v>54.01</v>
      </c>
      <c r="CP6" s="36">
        <f t="shared" si="10"/>
        <v>51.83</v>
      </c>
      <c r="CQ6" s="36">
        <f t="shared" si="10"/>
        <v>50.05</v>
      </c>
      <c r="CR6" s="36">
        <f t="shared" si="10"/>
        <v>54.74</v>
      </c>
      <c r="CS6" s="36">
        <f t="shared" si="10"/>
        <v>53.78</v>
      </c>
      <c r="CT6" s="36">
        <f t="shared" si="10"/>
        <v>58.47</v>
      </c>
      <c r="CU6" s="36">
        <f t="shared" si="10"/>
        <v>57.3</v>
      </c>
      <c r="CV6" s="36">
        <f t="shared" si="10"/>
        <v>56</v>
      </c>
      <c r="CW6" s="35" t="str">
        <f>IF(CW7="","",IF(CW7="-","【-】","【"&amp;SUBSTITUTE(TEXT(CW7,"#,##0.00"),"-","△")&amp;"】"))</f>
        <v>【59.15】</v>
      </c>
      <c r="CX6" s="36">
        <f>IF(CX7="",NA(),CX7)</f>
        <v>94.51</v>
      </c>
      <c r="CY6" s="36">
        <f t="shared" ref="CY6:DG6" si="11">IF(CY7="",NA(),CY7)</f>
        <v>94.7</v>
      </c>
      <c r="CZ6" s="36">
        <f t="shared" si="11"/>
        <v>94.85</v>
      </c>
      <c r="DA6" s="36">
        <f t="shared" si="11"/>
        <v>95.25</v>
      </c>
      <c r="DB6" s="36">
        <f t="shared" si="11"/>
        <v>95.47</v>
      </c>
      <c r="DC6" s="36">
        <f t="shared" si="11"/>
        <v>83.88</v>
      </c>
      <c r="DD6" s="36">
        <f t="shared" si="11"/>
        <v>84.06</v>
      </c>
      <c r="DE6" s="36">
        <f t="shared" si="11"/>
        <v>88.58</v>
      </c>
      <c r="DF6" s="36">
        <f t="shared" si="11"/>
        <v>89.43</v>
      </c>
      <c r="DG6" s="36">
        <f t="shared" si="11"/>
        <v>89.51</v>
      </c>
      <c r="DH6" s="35" t="str">
        <f>IF(DH7="","",IF(DH7="-","【-】","【"&amp;SUBSTITUTE(TEXT(DH7,"#,##0.00"),"-","△")&amp;"】"))</f>
        <v>【85.01】</v>
      </c>
      <c r="DI6" s="36">
        <f>IF(DI7="",NA(),DI7)</f>
        <v>20.170000000000002</v>
      </c>
      <c r="DJ6" s="36">
        <f t="shared" ref="DJ6:DR6" si="12">IF(DJ7="",NA(),DJ7)</f>
        <v>23.03</v>
      </c>
      <c r="DK6" s="36">
        <f t="shared" si="12"/>
        <v>25.91</v>
      </c>
      <c r="DL6" s="36">
        <f t="shared" si="12"/>
        <v>28.71</v>
      </c>
      <c r="DM6" s="36">
        <f t="shared" si="12"/>
        <v>31.32</v>
      </c>
      <c r="DN6" s="36">
        <f t="shared" si="12"/>
        <v>9</v>
      </c>
      <c r="DO6" s="36">
        <f t="shared" si="12"/>
        <v>10.11</v>
      </c>
      <c r="DP6" s="36">
        <f t="shared" si="12"/>
        <v>19.670000000000002</v>
      </c>
      <c r="DQ6" s="36">
        <f t="shared" si="12"/>
        <v>20.350000000000001</v>
      </c>
      <c r="DR6" s="36">
        <f t="shared" si="12"/>
        <v>21.33</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0.03</v>
      </c>
      <c r="EM6" s="36">
        <f t="shared" si="14"/>
        <v>0.11</v>
      </c>
      <c r="EN6" s="36">
        <f t="shared" si="14"/>
        <v>0.05</v>
      </c>
      <c r="EO6" s="35" t="str">
        <f>IF(EO7="","",IF(EO7="-","【-】","【"&amp;SUBSTITUTE(TEXT(EO7,"#,##0.00"),"-","△")&amp;"】"))</f>
        <v>【1.58】</v>
      </c>
    </row>
    <row r="7" spans="1:148" s="37" customFormat="1">
      <c r="A7" s="29"/>
      <c r="B7" s="38">
        <v>2016</v>
      </c>
      <c r="C7" s="38">
        <v>162108</v>
      </c>
      <c r="D7" s="38">
        <v>46</v>
      </c>
      <c r="E7" s="38">
        <v>17</v>
      </c>
      <c r="F7" s="38">
        <v>5</v>
      </c>
      <c r="G7" s="38">
        <v>0</v>
      </c>
      <c r="H7" s="38" t="s">
        <v>108</v>
      </c>
      <c r="I7" s="38" t="s">
        <v>109</v>
      </c>
      <c r="J7" s="38" t="s">
        <v>110</v>
      </c>
      <c r="K7" s="38" t="s">
        <v>111</v>
      </c>
      <c r="L7" s="38" t="s">
        <v>112</v>
      </c>
      <c r="M7" s="38"/>
      <c r="N7" s="39" t="s">
        <v>113</v>
      </c>
      <c r="O7" s="39">
        <v>65.19</v>
      </c>
      <c r="P7" s="39">
        <v>13.75</v>
      </c>
      <c r="Q7" s="39">
        <v>78.14</v>
      </c>
      <c r="R7" s="39">
        <v>3888</v>
      </c>
      <c r="S7" s="39">
        <v>52472</v>
      </c>
      <c r="T7" s="39">
        <v>668.64</v>
      </c>
      <c r="U7" s="39">
        <v>78.48</v>
      </c>
      <c r="V7" s="39">
        <v>7181</v>
      </c>
      <c r="W7" s="39">
        <v>2.9</v>
      </c>
      <c r="X7" s="39">
        <v>2476.21</v>
      </c>
      <c r="Y7" s="39">
        <v>83.8</v>
      </c>
      <c r="Z7" s="39">
        <v>79.260000000000005</v>
      </c>
      <c r="AA7" s="39">
        <v>94.21</v>
      </c>
      <c r="AB7" s="39">
        <v>99.74</v>
      </c>
      <c r="AC7" s="39">
        <v>89.11</v>
      </c>
      <c r="AD7" s="39">
        <v>92.74</v>
      </c>
      <c r="AE7" s="39">
        <v>93.62</v>
      </c>
      <c r="AF7" s="39">
        <v>104.51</v>
      </c>
      <c r="AG7" s="39">
        <v>99.93</v>
      </c>
      <c r="AH7" s="39">
        <v>97.34</v>
      </c>
      <c r="AI7" s="39">
        <v>99.11</v>
      </c>
      <c r="AJ7" s="39">
        <v>805.82</v>
      </c>
      <c r="AK7" s="39">
        <v>945</v>
      </c>
      <c r="AL7" s="39">
        <v>315.66000000000003</v>
      </c>
      <c r="AM7" s="39">
        <v>320.04000000000002</v>
      </c>
      <c r="AN7" s="39">
        <v>375.75</v>
      </c>
      <c r="AO7" s="39">
        <v>243.13</v>
      </c>
      <c r="AP7" s="39">
        <v>280.08</v>
      </c>
      <c r="AQ7" s="39">
        <v>113.63</v>
      </c>
      <c r="AR7" s="39">
        <v>147.11000000000001</v>
      </c>
      <c r="AS7" s="39">
        <v>148.37</v>
      </c>
      <c r="AT7" s="39">
        <v>206.58</v>
      </c>
      <c r="AU7" s="39">
        <v>106.31</v>
      </c>
      <c r="AV7" s="39">
        <v>100</v>
      </c>
      <c r="AW7" s="39">
        <v>-163.53</v>
      </c>
      <c r="AX7" s="39">
        <v>-190.12</v>
      </c>
      <c r="AY7" s="39">
        <v>-221.72</v>
      </c>
      <c r="AZ7" s="39">
        <v>162.52000000000001</v>
      </c>
      <c r="BA7" s="39">
        <v>124.2</v>
      </c>
      <c r="BB7" s="39">
        <v>34.43</v>
      </c>
      <c r="BC7" s="39">
        <v>47.67</v>
      </c>
      <c r="BD7" s="39">
        <v>40.78</v>
      </c>
      <c r="BE7" s="39">
        <v>34.54</v>
      </c>
      <c r="BF7" s="39">
        <v>1932.14</v>
      </c>
      <c r="BG7" s="39">
        <v>1761.34</v>
      </c>
      <c r="BH7" s="39">
        <v>1263.93</v>
      </c>
      <c r="BI7" s="39">
        <v>1239.67</v>
      </c>
      <c r="BJ7" s="39">
        <v>1135.29</v>
      </c>
      <c r="BK7" s="39">
        <v>1197.82</v>
      </c>
      <c r="BL7" s="39">
        <v>1126.77</v>
      </c>
      <c r="BM7" s="39">
        <v>632.94000000000005</v>
      </c>
      <c r="BN7" s="39">
        <v>721.43</v>
      </c>
      <c r="BO7" s="39">
        <v>685.34</v>
      </c>
      <c r="BP7" s="39">
        <v>914.53</v>
      </c>
      <c r="BQ7" s="39">
        <v>38.479999999999997</v>
      </c>
      <c r="BR7" s="39">
        <v>36.85</v>
      </c>
      <c r="BS7" s="39">
        <v>77.260000000000005</v>
      </c>
      <c r="BT7" s="39">
        <v>80.989999999999995</v>
      </c>
      <c r="BU7" s="39">
        <v>41.73</v>
      </c>
      <c r="BV7" s="39">
        <v>51.03</v>
      </c>
      <c r="BW7" s="39">
        <v>50.9</v>
      </c>
      <c r="BX7" s="39">
        <v>62.3</v>
      </c>
      <c r="BY7" s="39">
        <v>59.3</v>
      </c>
      <c r="BZ7" s="39">
        <v>59.83</v>
      </c>
      <c r="CA7" s="39">
        <v>55.73</v>
      </c>
      <c r="CB7" s="39">
        <v>508.34</v>
      </c>
      <c r="CC7" s="39">
        <v>531.77</v>
      </c>
      <c r="CD7" s="39">
        <v>253.23</v>
      </c>
      <c r="CE7" s="39">
        <v>242.12</v>
      </c>
      <c r="CF7" s="39">
        <v>471.24</v>
      </c>
      <c r="CG7" s="39">
        <v>289.60000000000002</v>
      </c>
      <c r="CH7" s="39">
        <v>293.27</v>
      </c>
      <c r="CI7" s="39">
        <v>235.07</v>
      </c>
      <c r="CJ7" s="39">
        <v>248.14</v>
      </c>
      <c r="CK7" s="39">
        <v>246.66</v>
      </c>
      <c r="CL7" s="39">
        <v>276.77999999999997</v>
      </c>
      <c r="CM7" s="39">
        <v>54.24</v>
      </c>
      <c r="CN7" s="39">
        <v>52.88</v>
      </c>
      <c r="CO7" s="39">
        <v>54.01</v>
      </c>
      <c r="CP7" s="39">
        <v>51.83</v>
      </c>
      <c r="CQ7" s="39">
        <v>50.05</v>
      </c>
      <c r="CR7" s="39">
        <v>54.74</v>
      </c>
      <c r="CS7" s="39">
        <v>53.78</v>
      </c>
      <c r="CT7" s="39">
        <v>58.47</v>
      </c>
      <c r="CU7" s="39">
        <v>57.3</v>
      </c>
      <c r="CV7" s="39">
        <v>56</v>
      </c>
      <c r="CW7" s="39">
        <v>59.15</v>
      </c>
      <c r="CX7" s="39">
        <v>94.51</v>
      </c>
      <c r="CY7" s="39">
        <v>94.7</v>
      </c>
      <c r="CZ7" s="39">
        <v>94.85</v>
      </c>
      <c r="DA7" s="39">
        <v>95.25</v>
      </c>
      <c r="DB7" s="39">
        <v>95.47</v>
      </c>
      <c r="DC7" s="39">
        <v>83.88</v>
      </c>
      <c r="DD7" s="39">
        <v>84.06</v>
      </c>
      <c r="DE7" s="39">
        <v>88.58</v>
      </c>
      <c r="DF7" s="39">
        <v>89.43</v>
      </c>
      <c r="DG7" s="39">
        <v>89.51</v>
      </c>
      <c r="DH7" s="39">
        <v>85.01</v>
      </c>
      <c r="DI7" s="39">
        <v>20.170000000000002</v>
      </c>
      <c r="DJ7" s="39">
        <v>23.03</v>
      </c>
      <c r="DK7" s="39">
        <v>25.91</v>
      </c>
      <c r="DL7" s="39">
        <v>28.71</v>
      </c>
      <c r="DM7" s="39">
        <v>31.32</v>
      </c>
      <c r="DN7" s="39">
        <v>9</v>
      </c>
      <c r="DO7" s="39">
        <v>10.11</v>
      </c>
      <c r="DP7" s="39">
        <v>19.670000000000002</v>
      </c>
      <c r="DQ7" s="39">
        <v>20.350000000000001</v>
      </c>
      <c r="DR7" s="39">
        <v>21.33</v>
      </c>
      <c r="DS7" s="39">
        <v>22.37</v>
      </c>
      <c r="DT7" s="39">
        <v>0</v>
      </c>
      <c r="DU7" s="39">
        <v>0</v>
      </c>
      <c r="DV7" s="39">
        <v>0</v>
      </c>
      <c r="DW7" s="39">
        <v>0</v>
      </c>
      <c r="DX7" s="39">
        <v>0</v>
      </c>
      <c r="DY7" s="39">
        <v>0.09</v>
      </c>
      <c r="DZ7" s="39">
        <v>0.08</v>
      </c>
      <c r="EA7" s="39">
        <v>0</v>
      </c>
      <c r="EB7" s="39">
        <v>0</v>
      </c>
      <c r="EC7" s="39">
        <v>0</v>
      </c>
      <c r="ED7" s="39">
        <v>0</v>
      </c>
      <c r="EE7" s="39">
        <v>0</v>
      </c>
      <c r="EF7" s="39">
        <v>0</v>
      </c>
      <c r="EG7" s="39">
        <v>0</v>
      </c>
      <c r="EH7" s="39">
        <v>0</v>
      </c>
      <c r="EI7" s="39">
        <v>0</v>
      </c>
      <c r="EJ7" s="39">
        <v>0.04</v>
      </c>
      <c r="EK7" s="39">
        <v>0.03</v>
      </c>
      <c r="EL7" s="39">
        <v>0.03</v>
      </c>
      <c r="EM7" s="39">
        <v>0.11</v>
      </c>
      <c r="EN7" s="39">
        <v>0.05</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2018-02-13T01:16:37Z</cp:lastPrinted>
  <dcterms:created xsi:type="dcterms:W3CDTF">2017-12-25T01:58:03Z</dcterms:created>
  <dcterms:modified xsi:type="dcterms:W3CDTF">2018-02-20T06:57:02Z</dcterms:modified>
</cp:coreProperties>
</file>