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610"/>
  </bookViews>
  <sheets>
    <sheet name="法適用_病院事業" sheetId="4" r:id="rId1"/>
    <sheet name="データ" sheetId="5" state="hidden" r:id="rId2"/>
  </sheets>
  <calcPr calcId="152511" iterate="1" iterateCount="1" iterateDelta="0"/>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FH80" i="4" s="1"/>
  <c r="EH7" i="5"/>
  <c r="EO80" i="4" s="1"/>
  <c r="EG7" i="5"/>
  <c r="HM79" i="4" s="1"/>
  <c r="EF7" i="5"/>
  <c r="EE7" i="5"/>
  <c r="ED7" i="5"/>
  <c r="FH79" i="4" s="1"/>
  <c r="EC7" i="5"/>
  <c r="EO79" i="4" s="1"/>
  <c r="EA7" i="5"/>
  <c r="DZ7" i="5"/>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CY7" i="5"/>
  <c r="IK55" i="4" s="1"/>
  <c r="CX7" i="5"/>
  <c r="CW7" i="5"/>
  <c r="CV7" i="5"/>
  <c r="CT7" i="5"/>
  <c r="FL56" i="4" s="1"/>
  <c r="CS7" i="5"/>
  <c r="CR7" i="5"/>
  <c r="CQ7" i="5"/>
  <c r="CP7" i="5"/>
  <c r="DD56" i="4" s="1"/>
  <c r="CO7" i="5"/>
  <c r="FL55" i="4" s="1"/>
  <c r="CN7" i="5"/>
  <c r="CM7" i="5"/>
  <c r="CL7" i="5"/>
  <c r="DS55" i="4" s="1"/>
  <c r="CK7" i="5"/>
  <c r="DD55" i="4" s="1"/>
  <c r="CI7" i="5"/>
  <c r="CH7" i="5"/>
  <c r="CG7" i="5"/>
  <c r="AT56" i="4" s="1"/>
  <c r="CF7" i="5"/>
  <c r="AE56" i="4" s="1"/>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BG7" i="5"/>
  <c r="IK33" i="4" s="1"/>
  <c r="BF7" i="5"/>
  <c r="BE7" i="5"/>
  <c r="BD7" i="5"/>
  <c r="BB7" i="5"/>
  <c r="FL34" i="4" s="1"/>
  <c r="BA7" i="5"/>
  <c r="AZ7" i="5"/>
  <c r="AY7" i="5"/>
  <c r="AX7" i="5"/>
  <c r="DD34" i="4" s="1"/>
  <c r="AW7" i="5"/>
  <c r="FL33" i="4" s="1"/>
  <c r="AV7" i="5"/>
  <c r="AU7" i="5"/>
  <c r="AT7" i="5"/>
  <c r="DS33" i="4" s="1"/>
  <c r="AS7" i="5"/>
  <c r="DD33" i="4" s="1"/>
  <c r="AQ7" i="5"/>
  <c r="AP7" i="5"/>
  <c r="AO7" i="5"/>
  <c r="AT34" i="4" s="1"/>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B12" i="4" s="1"/>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T80" i="4"/>
  <c r="GA80" i="4"/>
  <c r="CS80" i="4"/>
  <c r="BZ80" i="4"/>
  <c r="AN80" i="4"/>
  <c r="U80" i="4"/>
  <c r="MH79" i="4"/>
  <c r="KV79" i="4"/>
  <c r="KC79" i="4"/>
  <c r="JJ79" i="4"/>
  <c r="GT79" i="4"/>
  <c r="GA79" i="4"/>
  <c r="CS79" i="4"/>
  <c r="BZ79" i="4"/>
  <c r="BG79" i="4"/>
  <c r="AN79" i="4"/>
  <c r="U79" i="4"/>
  <c r="MN56" i="4"/>
  <c r="LY56" i="4"/>
  <c r="LJ56" i="4"/>
  <c r="KU56" i="4"/>
  <c r="KF56" i="4"/>
  <c r="IZ56" i="4"/>
  <c r="HG56" i="4"/>
  <c r="GR56" i="4"/>
  <c r="EW56" i="4"/>
  <c r="EH56" i="4"/>
  <c r="DS56" i="4"/>
  <c r="BX56" i="4"/>
  <c r="BI56" i="4"/>
  <c r="P56" i="4"/>
  <c r="MN55" i="4"/>
  <c r="LY55" i="4"/>
  <c r="KF55" i="4"/>
  <c r="IZ55" i="4"/>
  <c r="HV55" i="4"/>
  <c r="HG55" i="4"/>
  <c r="GR55" i="4"/>
  <c r="EW55" i="4"/>
  <c r="EH55" i="4"/>
  <c r="BX55" i="4"/>
  <c r="BI55" i="4"/>
  <c r="AT55" i="4"/>
  <c r="AE55" i="4"/>
  <c r="P55" i="4"/>
  <c r="MN34" i="4"/>
  <c r="LY34" i="4"/>
  <c r="LJ34" i="4"/>
  <c r="KU34" i="4"/>
  <c r="KF34" i="4"/>
  <c r="IZ34" i="4"/>
  <c r="HG34" i="4"/>
  <c r="GR34" i="4"/>
  <c r="EW34" i="4"/>
  <c r="EH34" i="4"/>
  <c r="DS34" i="4"/>
  <c r="BX34" i="4"/>
  <c r="BI34" i="4"/>
  <c r="P34" i="4"/>
  <c r="MN33" i="4"/>
  <c r="LY33" i="4"/>
  <c r="KF33" i="4"/>
  <c r="IZ33" i="4"/>
  <c r="HV33" i="4"/>
  <c r="HG33" i="4"/>
  <c r="GR33" i="4"/>
  <c r="EW33" i="4"/>
  <c r="EH33" i="4"/>
  <c r="BX33" i="4"/>
  <c r="BI33" i="4"/>
  <c r="AT33" i="4"/>
  <c r="AE33" i="4"/>
  <c r="P33" i="4"/>
  <c r="LP12" i="4"/>
  <c r="JW12" i="4"/>
  <c r="EG12" i="4"/>
  <c r="CN12" i="4"/>
  <c r="JW10" i="4"/>
  <c r="ID10" i="4"/>
  <c r="FZ10" i="4"/>
  <c r="EG10" i="4"/>
  <c r="CN10" i="4"/>
  <c r="AU10" i="4"/>
  <c r="B10" i="4"/>
  <c r="LP8" i="4"/>
  <c r="JW8" i="4"/>
  <c r="ID8" i="4"/>
  <c r="AU8" i="4"/>
  <c r="B8" i="4"/>
  <c r="HM78" i="4" l="1"/>
  <c r="FL54" i="4"/>
  <c r="FL32" i="4"/>
  <c r="CS78" i="4"/>
  <c r="BX54" i="4"/>
  <c r="BX32" i="4"/>
  <c r="MN54" i="4"/>
  <c r="MH78" i="4"/>
  <c r="IZ54" i="4"/>
  <c r="IZ32" i="4"/>
  <c r="MN32" i="4"/>
  <c r="C11" i="5"/>
  <c r="D11" i="5"/>
  <c r="E11" i="5"/>
  <c r="B11" i="5"/>
  <c r="AN78" i="4" l="1"/>
  <c r="AE54" i="4"/>
  <c r="AE32" i="4"/>
  <c r="KU54" i="4"/>
  <c r="HG54" i="4"/>
  <c r="KU32" i="4"/>
  <c r="KC78" i="4"/>
  <c r="HG32" i="4"/>
  <c r="FH78" i="4"/>
  <c r="DS54" i="4"/>
  <c r="DS32" i="4"/>
  <c r="EO78" i="4"/>
  <c r="DD54" i="4"/>
  <c r="DD32" i="4"/>
  <c r="P54" i="4"/>
  <c r="P32" i="4"/>
  <c r="U78" i="4"/>
  <c r="KF54" i="4"/>
  <c r="KF32" i="4"/>
  <c r="JJ78" i="4"/>
  <c r="GR54" i="4"/>
  <c r="GR32" i="4"/>
  <c r="LO78" i="4"/>
  <c r="IK54" i="4"/>
  <c r="IK32" i="4"/>
  <c r="EW54" i="4"/>
  <c r="EW32" i="4"/>
  <c r="BI54" i="4"/>
  <c r="GT78" i="4"/>
  <c r="LY54" i="4"/>
  <c r="LY32" i="4"/>
  <c r="BZ78" i="4"/>
  <c r="BI32" i="4"/>
  <c r="LJ54" i="4"/>
  <c r="LJ32" i="4"/>
  <c r="KV78" i="4"/>
  <c r="HV32" i="4"/>
  <c r="GA78" i="4"/>
  <c r="EH32" i="4"/>
  <c r="HV54" i="4"/>
  <c r="BG78" i="4"/>
  <c r="AT54" i="4"/>
  <c r="AT32"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<sst xmlns="http://schemas.openxmlformats.org/spreadsheetml/2006/main" count="287" uniqueCount="148">
  <si>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</si>
  <si>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</si>
  <si>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</si>
  <si>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</si>
  <si>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</si>
  <si>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</si>
  <si>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</si>
  <si>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</si>
  <si>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</si>
  <si>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</si>
  <si>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</si>
  <si>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</si>
  <si>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</si>
  <si>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</si>
  <si>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</si>
  <si>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</si>
  <si>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</si>
  <si>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</si>
  <si>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</si>
  <si>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</si>
  <si>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</si>
  <si>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</si>
  <si>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</si>
  <si>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</si>
  <si>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</si>
  <si>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</si>
  <si>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</si>
  <si>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</si>
  <si>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</si>
  <si>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</si>
  <si>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</si>
  <si>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</si>
  <si>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</si>
  <si>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</si>
  <si>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</si>
  <si>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</si>
  <si>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</si>
  <si>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</si>
  <si>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</si>
  <si>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</si>
  <si>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</si>
  <si>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</si>
  <si>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</si>
  <si>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</si>
  <si>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</si>
  <si>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</si>
  <si>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</si>
  <si>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</si>
  <si>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</si>
  <si>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</si>
  <si>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</si>
  <si>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</si>
  <si>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</si>
  <si>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</si>
  <si>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</si>
  <si>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</si>
  <si>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</si>
  <si>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</si>
  <si>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</si>
  <si>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</si>
  <si>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</si>
  <si>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</si>
  <si>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</si>
  <si>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</si>
  <si>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</si>
  <si>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</si>
  <si>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</si>
  <si>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</si>
  <si>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</si>
  <si>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</si>
  <si>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</si>
  <si>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</si>
  <si>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</si>
  <si>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</si>
  <si>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</si>
  <si>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</si>
  <si>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</si>
  <si>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</si>
  <si>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</si>
  <si>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</si>
  <si>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</si>
  <si>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</si>
  <si>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</si>
  <si>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</si>
  <si>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</si>
  <si>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</si>
  <si>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</si>
  <si>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</si>
  <si>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</si>
  <si>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</si>
  <si>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</si>
  <si>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</si>
  <si>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</si>
  <si>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</si>
  <si>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</si>
  <si>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</si>
  <si>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</si>
  <si>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</si>
  <si>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</si>
  <si>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</si>
  <si>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</si>
  <si>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</si>
  <si>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</si>
  <si>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</si>
  <si>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</si>
  <si>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</si>
  <si>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</si>
  <si>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</si>
  <si>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</si>
  <si>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</si>
  <si>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</si>
  <si>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</si>
  <si>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</si>
  <si>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</si>
  <si>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</si>
  <si>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</si>
  <si>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</si>
  <si>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</si>
  <si>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</si>
  <si>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</si>
  <si>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</si>
  <si>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</si>
  <si>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</si>
  <si>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</si>
  <si>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上市町</t>
  </si>
  <si>
    <t>かみいち総合病院</t>
  </si>
  <si>
    <t>当然財務</t>
  </si>
  <si>
    <t>病院事業</t>
  </si>
  <si>
    <t>一般病院</t>
  </si>
  <si>
    <t>100床以上～200床未満</t>
  </si>
  <si>
    <t>直営</t>
  </si>
  <si>
    <t>対象</t>
  </si>
  <si>
    <t>ド 透 訓</t>
  </si>
  <si>
    <t>救 へ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</si>
  <si>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</si>
  <si>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</si>
  <si>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</si>
  <si>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</si>
  <si>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</si>
  <si>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</si>
  <si>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</si>
  <si>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</si>
  <si>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</si>
  <si>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</si>
  <si>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当院は、中新川郡内唯一の公立病院として、必要不可欠な救急、周産期、精神、へき地への医療の提供といった、行政サイドからの要請を担っている。また、地域医療を確保するために必要な高度医療機器の整備も行っている。
訪問診療、訪問看護に代表される在宅医療の機能を強化し、地域で生活する人々の安心の拠り所となっている。
</t>
    <rPh sb="20" eb="22">
      <t>ヒツヨウ</t>
    </rPh>
    <rPh sb="22" eb="25">
      <t>フカケツ</t>
    </rPh>
    <rPh sb="29" eb="30">
      <t>シュウ</t>
    </rPh>
    <rPh sb="30" eb="31">
      <t>サン</t>
    </rPh>
    <rPh sb="31" eb="32">
      <t>キ</t>
    </rPh>
    <rPh sb="33" eb="35">
      <t>セイシン</t>
    </rPh>
    <rPh sb="38" eb="39">
      <t>チ</t>
    </rPh>
    <rPh sb="41" eb="43">
      <t>イリョウ</t>
    </rPh>
    <rPh sb="44" eb="46">
      <t>テイキョウ</t>
    </rPh>
    <rPh sb="71" eb="73">
      <t>チイキ</t>
    </rPh>
    <rPh sb="73" eb="75">
      <t>イリョウ</t>
    </rPh>
    <rPh sb="76" eb="78">
      <t>カクホ</t>
    </rPh>
    <rPh sb="83" eb="85">
      <t>ヒツヨウ</t>
    </rPh>
    <rPh sb="86" eb="88">
      <t>コウド</t>
    </rPh>
    <rPh sb="88" eb="90">
      <t>イリョウ</t>
    </rPh>
    <rPh sb="90" eb="92">
      <t>キキ</t>
    </rPh>
    <rPh sb="93" eb="95">
      <t>セイビ</t>
    </rPh>
    <rPh sb="96" eb="97">
      <t>オコナ</t>
    </rPh>
    <rPh sb="133" eb="135">
      <t>セイカツ</t>
    </rPh>
    <rPh sb="137" eb="139">
      <t>ヒトビト</t>
    </rPh>
    <rPh sb="140" eb="142">
      <t>アンシン</t>
    </rPh>
    <rPh sb="143" eb="144">
      <t>ヨ</t>
    </rPh>
    <rPh sb="145" eb="146">
      <t>ドコロ</t>
    </rPh>
    <phoneticPr fontId="5"/>
  </si>
  <si>
    <t>有形固定資産減価償却率や機械備品の減価償却率は平均よりもやや高めではあるが、経常損益が赤字であることから、できるだけ修繕を行って機械備品の利用年数を延伸するように努めている。とはいえ、必要な機械備品については現場や経営会議等で検討し、計画的な機器の入れ替えを行っている。
また、１床当たり有形固定資産の指標も平均より高めであるが、これはH26・H27年度に高度医療機器の更新を行ったことにより顕著になっていると思われる。収益に対して高度医療機器の投資が大きく思われるが、中新川地区唯一の公立病院として必要不可欠な機器への投資である。</t>
    <rPh sb="12" eb="14">
      <t>キカイ</t>
    </rPh>
    <rPh sb="14" eb="16">
      <t>ビヒン</t>
    </rPh>
    <rPh sb="17" eb="19">
      <t>ゲンカ</t>
    </rPh>
    <rPh sb="19" eb="21">
      <t>ショウキャク</t>
    </rPh>
    <rPh sb="21" eb="22">
      <t>リツ</t>
    </rPh>
    <rPh sb="23" eb="25">
      <t>ヘイキン</t>
    </rPh>
    <rPh sb="30" eb="31">
      <t>タカ</t>
    </rPh>
    <rPh sb="38" eb="40">
      <t>ケイジョウ</t>
    </rPh>
    <rPh sb="40" eb="42">
      <t>ソンエキ</t>
    </rPh>
    <rPh sb="43" eb="45">
      <t>アカジ</t>
    </rPh>
    <rPh sb="64" eb="66">
      <t>キカイ</t>
    </rPh>
    <rPh sb="66" eb="68">
      <t>ビヒン</t>
    </rPh>
    <rPh sb="69" eb="71">
      <t>リヨウ</t>
    </rPh>
    <rPh sb="71" eb="73">
      <t>ネンスウ</t>
    </rPh>
    <rPh sb="74" eb="76">
      <t>エンシン</t>
    </rPh>
    <rPh sb="81" eb="82">
      <t>ツト</t>
    </rPh>
    <rPh sb="92" eb="94">
      <t>ヒツヨウ</t>
    </rPh>
    <rPh sb="95" eb="97">
      <t>キカイ</t>
    </rPh>
    <rPh sb="97" eb="99">
      <t>ビヒン</t>
    </rPh>
    <rPh sb="104" eb="106">
      <t>ゲンバ</t>
    </rPh>
    <rPh sb="107" eb="109">
      <t>ケイエイ</t>
    </rPh>
    <rPh sb="109" eb="111">
      <t>カイギ</t>
    </rPh>
    <rPh sb="111" eb="112">
      <t>トウ</t>
    </rPh>
    <rPh sb="113" eb="115">
      <t>ケントウ</t>
    </rPh>
    <rPh sb="140" eb="141">
      <t>ユカ</t>
    </rPh>
    <rPh sb="141" eb="142">
      <t>ア</t>
    </rPh>
    <rPh sb="144" eb="146">
      <t>ユウケイ</t>
    </rPh>
    <rPh sb="146" eb="148">
      <t>コテイ</t>
    </rPh>
    <rPh sb="148" eb="150">
      <t>シサン</t>
    </rPh>
    <rPh sb="151" eb="153">
      <t>シヒョウ</t>
    </rPh>
    <rPh sb="154" eb="156">
      <t>ヘイキン</t>
    </rPh>
    <rPh sb="158" eb="159">
      <t>タカ</t>
    </rPh>
    <rPh sb="175" eb="177">
      <t>ネンド</t>
    </rPh>
    <rPh sb="178" eb="180">
      <t>コウド</t>
    </rPh>
    <rPh sb="180" eb="182">
      <t>イリョウ</t>
    </rPh>
    <rPh sb="182" eb="184">
      <t>キキ</t>
    </rPh>
    <rPh sb="185" eb="187">
      <t>コウシン</t>
    </rPh>
    <rPh sb="188" eb="189">
      <t>オコナ</t>
    </rPh>
    <rPh sb="196" eb="198">
      <t>ケンチョ</t>
    </rPh>
    <rPh sb="205" eb="206">
      <t>オモ</t>
    </rPh>
    <rPh sb="210" eb="212">
      <t>シュウエキ</t>
    </rPh>
    <rPh sb="213" eb="214">
      <t>タイ</t>
    </rPh>
    <rPh sb="216" eb="218">
      <t>コウド</t>
    </rPh>
    <rPh sb="218" eb="220">
      <t>イリョウ</t>
    </rPh>
    <rPh sb="220" eb="222">
      <t>キキ</t>
    </rPh>
    <rPh sb="223" eb="225">
      <t>トウシ</t>
    </rPh>
    <rPh sb="226" eb="227">
      <t>オオ</t>
    </rPh>
    <rPh sb="229" eb="230">
      <t>オモ</t>
    </rPh>
    <rPh sb="235" eb="238">
      <t>ナカニイカワ</t>
    </rPh>
    <rPh sb="238" eb="240">
      <t>チク</t>
    </rPh>
    <rPh sb="240" eb="242">
      <t>ユイイツ</t>
    </rPh>
    <rPh sb="243" eb="245">
      <t>コウリツ</t>
    </rPh>
    <rPh sb="245" eb="247">
      <t>ビョウイン</t>
    </rPh>
    <rPh sb="250" eb="252">
      <t>ヒツヨウ</t>
    </rPh>
    <rPh sb="252" eb="255">
      <t>フカケツ</t>
    </rPh>
    <rPh sb="256" eb="258">
      <t>キキ</t>
    </rPh>
    <rPh sb="260" eb="262">
      <t>トウシ</t>
    </rPh>
    <phoneticPr fontId="5"/>
  </si>
  <si>
    <t>平成28年度の決算分析では、医業収益が大きく後退している。その原因は、延入院患者数の減少によるところが大きい。
入院患者の実人数については前年と大きく変わらないものの、平均在院日数の短縮による延べ患者数の減が要因と思われるが、新たな患者を確保できなかったことも大きな原因である。そこには、脳神経外科、泌尿器科などの必要な医師を確保できなかった医師不足も影響していると思われる。今後も医師確保に重点を置き、患者数の底上げも図りたい。
病床利用率は1年を通すと回復期、精神で目標を値大きく下回った。平成28年10月に199床へ減床し、一般病床、回復期リハビリテーション病床の適正な運営を試みた。
しかし、患者数の回復が目標に達していない。
精神科病床の病床利用率は約50％と低迷している。今後、精神科の充実の予定がある。また、認知症患者の増加もあり、改善が見込まれる。
一般病床については、地域のニーズに応じて地域包括ケア病床を取り入れて患者数の回復を図りたい。
平成28年度の入院経路実績は、年間入院数に対して約50%が外来からの入院、ついで紹介入院、救急車入院と続く状況であった。入院経路別に増患対策が必要であることに加え、患者にとって必要十分な入退院について考慮しつつ、病床稼動率の向上を考えていく。
職員給与費対医業収益比率が高い点については、医師不足故の収益が低いためだと思われる。病院運営のために必要な人員を揃えているため、人件費を下げることは容易ではない。人員配置や給与表の検討は難しいため、収益を上げることによる比率の低下を目指したい。
経常収支比率の悪化については、前年度に電子カルテとＭＲＩという大きな建設投資をしたため減価償却の負担が出たものと推察している。</t>
    <rPh sb="56" eb="58">
      <t>ニュウイン</t>
    </rPh>
    <rPh sb="58" eb="60">
      <t>カンジャ</t>
    </rPh>
    <rPh sb="61" eb="62">
      <t>ジツ</t>
    </rPh>
    <rPh sb="62" eb="64">
      <t>ニンズウ</t>
    </rPh>
    <rPh sb="69" eb="71">
      <t>ゼンネン</t>
    </rPh>
    <rPh sb="72" eb="73">
      <t>オオ</t>
    </rPh>
    <rPh sb="75" eb="76">
      <t>カ</t>
    </rPh>
    <rPh sb="96" eb="97">
      <t>ノ</t>
    </rPh>
    <rPh sb="98" eb="100">
      <t>カンジャ</t>
    </rPh>
    <rPh sb="100" eb="101">
      <t>スウ</t>
    </rPh>
    <rPh sb="102" eb="103">
      <t>ゲン</t>
    </rPh>
    <rPh sb="107" eb="108">
      <t>オモ</t>
    </rPh>
    <rPh sb="113" eb="114">
      <t>アラ</t>
    </rPh>
    <rPh sb="116" eb="118">
      <t>カンジャ</t>
    </rPh>
    <rPh sb="119" eb="121">
      <t>カクホ</t>
    </rPh>
    <rPh sb="130" eb="131">
      <t>オオ</t>
    </rPh>
    <rPh sb="133" eb="135">
      <t>ゲンイン</t>
    </rPh>
    <rPh sb="157" eb="159">
      <t>ヒツヨウ</t>
    </rPh>
    <rPh sb="160" eb="162">
      <t>イシ</t>
    </rPh>
    <rPh sb="163" eb="165">
      <t>カクホ</t>
    </rPh>
    <rPh sb="171" eb="173">
      <t>イシ</t>
    </rPh>
    <rPh sb="173" eb="175">
      <t>ブソク</t>
    </rPh>
    <rPh sb="176" eb="178">
      <t>エイキョウ</t>
    </rPh>
    <rPh sb="183" eb="184">
      <t>オモ</t>
    </rPh>
    <rPh sb="188" eb="190">
      <t>コンゴ</t>
    </rPh>
    <rPh sb="191" eb="193">
      <t>イシ</t>
    </rPh>
    <rPh sb="193" eb="195">
      <t>カクホ</t>
    </rPh>
    <rPh sb="196" eb="198">
      <t>ジュウテン</t>
    </rPh>
    <rPh sb="199" eb="200">
      <t>オ</t>
    </rPh>
    <rPh sb="202" eb="204">
      <t>カンジャ</t>
    </rPh>
    <rPh sb="204" eb="205">
      <t>スウ</t>
    </rPh>
    <rPh sb="206" eb="208">
      <t>ソコア</t>
    </rPh>
    <rPh sb="210" eb="211">
      <t>ハカ</t>
    </rPh>
    <rPh sb="383" eb="385">
      <t>イッパン</t>
    </rPh>
    <rPh sb="385" eb="387">
      <t>ビョウショウ</t>
    </rPh>
    <rPh sb="524" eb="526">
      <t>タイイン</t>
    </rPh>
    <rPh sb="552" eb="554">
      <t>ショクイン</t>
    </rPh>
    <rPh sb="554" eb="556">
      <t>キュウヨ</t>
    </rPh>
    <rPh sb="556" eb="557">
      <t>ヒ</t>
    </rPh>
    <rPh sb="557" eb="558">
      <t>タイ</t>
    </rPh>
    <rPh sb="558" eb="560">
      <t>イギョウ</t>
    </rPh>
    <rPh sb="560" eb="562">
      <t>シュウエキ</t>
    </rPh>
    <rPh sb="562" eb="564">
      <t>ヒリツ</t>
    </rPh>
    <rPh sb="565" eb="566">
      <t>タカ</t>
    </rPh>
    <rPh sb="567" eb="568">
      <t>テン</t>
    </rPh>
    <rPh sb="574" eb="576">
      <t>イシ</t>
    </rPh>
    <rPh sb="576" eb="578">
      <t>ブソク</t>
    </rPh>
    <rPh sb="578" eb="579">
      <t>ユエ</t>
    </rPh>
    <rPh sb="580" eb="582">
      <t>シュウエキ</t>
    </rPh>
    <rPh sb="583" eb="584">
      <t>ヒク</t>
    </rPh>
    <rPh sb="589" eb="590">
      <t>オモ</t>
    </rPh>
    <rPh sb="594" eb="596">
      <t>ビョウイン</t>
    </rPh>
    <rPh sb="596" eb="598">
      <t>ウンエイ</t>
    </rPh>
    <rPh sb="602" eb="604">
      <t>ヒツヨウ</t>
    </rPh>
    <rPh sb="605" eb="607">
      <t>ジンイン</t>
    </rPh>
    <rPh sb="608" eb="609">
      <t>ソロ</t>
    </rPh>
    <rPh sb="616" eb="619">
      <t>ジンケンヒ</t>
    </rPh>
    <rPh sb="620" eb="621">
      <t>サ</t>
    </rPh>
    <rPh sb="626" eb="628">
      <t>ヨウイ</t>
    </rPh>
    <rPh sb="633" eb="635">
      <t>ジンイン</t>
    </rPh>
    <rPh sb="635" eb="637">
      <t>ハイチ</t>
    </rPh>
    <rPh sb="638" eb="640">
      <t>キュウヨ</t>
    </rPh>
    <rPh sb="640" eb="641">
      <t>ヒョウ</t>
    </rPh>
    <rPh sb="642" eb="644">
      <t>ケントウ</t>
    </rPh>
    <rPh sb="645" eb="646">
      <t>ムズカ</t>
    </rPh>
    <rPh sb="651" eb="653">
      <t>シュウエキ</t>
    </rPh>
    <rPh sb="654" eb="655">
      <t>ア</t>
    </rPh>
    <rPh sb="662" eb="664">
      <t>ヒリツ</t>
    </rPh>
    <rPh sb="665" eb="667">
      <t>テイカ</t>
    </rPh>
    <rPh sb="668" eb="670">
      <t>メザ</t>
    </rPh>
    <phoneticPr fontId="5"/>
  </si>
  <si>
    <t>平成28年度は、経常収支比率も医業収支比率も病床利用率も軒並み落ち込んでしまった。入院延べ日数の減が主たる理由だが、職員給与額医業収益比率や建設投資の状況の悪さを見るに、建設投資や人的投資に対する回収が適切にされていないことが分かる。これは先にも述べたが、入院患者数の減少が要因であるが、他医療機関からの紹介率のアップや計画的な機械設備の投資を行っていく。
今後、国から示された新公立病院改革プランや地域医療構想策定ガイドラインに基づく計画値に添った経営が実現できるよう、医師確保に努力し、他医療機関との地域連携を密にしながら患者紹介率をあげるよう努める。限られた医療資源を最大限に活かしながら、地域包括ケア病床の導入や在宅医療・予防医療への一層の取り組みなどの対策を推し進めていく。</t>
    <rPh sb="0" eb="2">
      <t>ヘイセイ</t>
    </rPh>
    <rPh sb="4" eb="6">
      <t>ネンド</t>
    </rPh>
    <rPh sb="8" eb="10">
      <t>ケイジョウ</t>
    </rPh>
    <rPh sb="10" eb="12">
      <t>シュウシ</t>
    </rPh>
    <rPh sb="12" eb="14">
      <t>ヒリツ</t>
    </rPh>
    <rPh sb="15" eb="17">
      <t>イギョウ</t>
    </rPh>
    <rPh sb="17" eb="19">
      <t>シュウシ</t>
    </rPh>
    <rPh sb="19" eb="21">
      <t>ヒリツ</t>
    </rPh>
    <rPh sb="24" eb="27">
      <t>リヨウリツ</t>
    </rPh>
    <rPh sb="28" eb="30">
      <t>ノキナ</t>
    </rPh>
    <rPh sb="31" eb="32">
      <t>オ</t>
    </rPh>
    <rPh sb="33" eb="34">
      <t>コ</t>
    </rPh>
    <rPh sb="41" eb="43">
      <t>ニュウイン</t>
    </rPh>
    <rPh sb="43" eb="44">
      <t>ノ</t>
    </rPh>
    <rPh sb="45" eb="47">
      <t>ニッスウ</t>
    </rPh>
    <rPh sb="48" eb="49">
      <t>ゲン</t>
    </rPh>
    <rPh sb="50" eb="51">
      <t>オモ</t>
    </rPh>
    <rPh sb="53" eb="55">
      <t>リユウ</t>
    </rPh>
    <rPh sb="58" eb="60">
      <t>ショクイン</t>
    </rPh>
    <rPh sb="60" eb="62">
      <t>キュウヨ</t>
    </rPh>
    <rPh sb="62" eb="63">
      <t>ヒタイ</t>
    </rPh>
    <rPh sb="63" eb="65">
      <t>イギョウ</t>
    </rPh>
    <rPh sb="65" eb="67">
      <t>シュウエキ</t>
    </rPh>
    <rPh sb="67" eb="69">
      <t>ヒリツ</t>
    </rPh>
    <rPh sb="70" eb="72">
      <t>ケンセツ</t>
    </rPh>
    <rPh sb="72" eb="74">
      <t>トウシ</t>
    </rPh>
    <rPh sb="75" eb="77">
      <t>ジョウキョウ</t>
    </rPh>
    <rPh sb="78" eb="79">
      <t>ワル</t>
    </rPh>
    <rPh sb="81" eb="82">
      <t>ミ</t>
    </rPh>
    <rPh sb="85" eb="87">
      <t>ケンセツ</t>
    </rPh>
    <rPh sb="87" eb="89">
      <t>トウシ</t>
    </rPh>
    <rPh sb="92" eb="94">
      <t>トウシ</t>
    </rPh>
    <rPh sb="95" eb="96">
      <t>タイ</t>
    </rPh>
    <rPh sb="98" eb="100">
      <t>カイシュウ</t>
    </rPh>
    <rPh sb="101" eb="103">
      <t>テキセツ</t>
    </rPh>
    <rPh sb="113" eb="114">
      <t>ワ</t>
    </rPh>
    <rPh sb="120" eb="121">
      <t>サキ</t>
    </rPh>
    <rPh sb="123" eb="124">
      <t>ノ</t>
    </rPh>
    <rPh sb="128" eb="130">
      <t>ニュウイン</t>
    </rPh>
    <rPh sb="130" eb="133">
      <t>カンジャスウ</t>
    </rPh>
    <rPh sb="134" eb="136">
      <t>ゲンショウ</t>
    </rPh>
    <rPh sb="137" eb="139">
      <t>ヨウイン</t>
    </rPh>
    <rPh sb="152" eb="154">
      <t>ショウカイ</t>
    </rPh>
    <rPh sb="154" eb="155">
      <t>リツ</t>
    </rPh>
    <rPh sb="160" eb="163">
      <t>ケイカクテキ</t>
    </rPh>
    <rPh sb="164" eb="166">
      <t>キカイ</t>
    </rPh>
    <rPh sb="166" eb="168">
      <t>セツビ</t>
    </rPh>
    <rPh sb="169" eb="171">
      <t>トウシ</t>
    </rPh>
    <rPh sb="172" eb="173">
      <t>オコナ</t>
    </rPh>
    <rPh sb="179" eb="181">
      <t>コンゴ</t>
    </rPh>
    <rPh sb="218" eb="220">
      <t>ケイカク</t>
    </rPh>
    <rPh sb="220" eb="221">
      <t>チ</t>
    </rPh>
    <rPh sb="222" eb="223">
      <t>ソ</t>
    </rPh>
    <rPh sb="225" eb="227">
      <t>ケイエイ</t>
    </rPh>
    <rPh sb="228" eb="230">
      <t>ジツゲン</t>
    </rPh>
    <rPh sb="236" eb="238">
      <t>イシ</t>
    </rPh>
    <rPh sb="238" eb="240">
      <t>カクホ</t>
    </rPh>
    <rPh sb="241" eb="243">
      <t>ドリョク</t>
    </rPh>
    <rPh sb="245" eb="246">
      <t>タ</t>
    </rPh>
    <rPh sb="246" eb="248">
      <t>イリョウ</t>
    </rPh>
    <rPh sb="248" eb="250">
      <t>キカン</t>
    </rPh>
    <rPh sb="252" eb="254">
      <t>チイキ</t>
    </rPh>
    <rPh sb="254" eb="256">
      <t>レンケイ</t>
    </rPh>
    <rPh sb="257" eb="258">
      <t>ミツ</t>
    </rPh>
    <rPh sb="263" eb="265">
      <t>カンジャ</t>
    </rPh>
    <rPh sb="265" eb="267">
      <t>ショウカイ</t>
    </rPh>
    <rPh sb="267" eb="268">
      <t>リツ</t>
    </rPh>
    <rPh sb="274" eb="275">
      <t>ツト</t>
    </rPh>
    <rPh sb="321" eb="323">
      <t>イッソウ</t>
    </rPh>
    <rPh sb="331" eb="333">
      <t>タイサク</t>
    </rPh>
    <rPh sb="334" eb="335">
      <t>オ</t>
    </rPh>
    <rPh sb="336" eb="337">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</si>
</sst>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71.2</c:v>
                </c:pt>
                <c:pt idx="1">
                  <c:v>65.900000000000006</c:v>
                </c:pt>
                <c:pt idx="2">
                  <c:v>66.3</c:v>
                </c:pt>
                <c:pt idx="3">
                  <c:v>64.8</c:v>
                </c:pt>
                <c:pt idx="4">
                  <c:v>61.7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4809856"/>
        <c:axId val="174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4809856"/>
        <c:axId val="174811776"/>
      </c:lineChart>
      <c:dateAx>
        <c:axId val="174809856"/>
        <c:scaling>
          <c:orientation val="minMax"/>
        </c:scaling>
        <c:delete val="1"/>
        <c:axPos val="b"/>
        <c:numFmt formatCode="ge" sourceLinked="1"/>
        <c:majorTickMark val="none"/>
        <c:minorTickMark val="none"/>
        <c:tickLblPos val="none"/>
        <c:crossAx val="174811776"/>
        <c:crosses val="autoZero"/>
        <c:auto val="1"/>
        <c:lblOffset val="100"/>
        <c:baseTimeUnit val="years"/>
      </c:dateAx>
      <c:valAx>
        <c:axId val="17481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9095</c:v>
                </c:pt>
                <c:pt idx="1">
                  <c:v>9759</c:v>
                </c:pt>
                <c:pt idx="2">
                  <c:v>9884</c:v>
                </c:pt>
                <c:pt idx="3">
                  <c:v>10113</c:v>
                </c:pt>
                <c:pt idx="4">
                  <c:v>9924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053120"/>
        <c:axId val="180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053120"/>
        <c:axId val="180055040"/>
      </c:lineChart>
      <c:dateAx>
        <c:axId val="180053120"/>
        <c:scaling>
          <c:orientation val="minMax"/>
        </c:scaling>
        <c:delete val="1"/>
        <c:axPos val="b"/>
        <c:numFmt formatCode="ge" sourceLinked="1"/>
        <c:majorTickMark val="none"/>
        <c:minorTickMark val="none"/>
        <c:tickLblPos val="none"/>
        <c:crossAx val="180055040"/>
        <c:crosses val="autoZero"/>
        <c:auto val="1"/>
        <c:lblOffset val="100"/>
        <c:baseTimeUnit val="years"/>
      </c:dateAx>
      <c:valAx>
        <c:axId val="18005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05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30272</c:v>
                </c:pt>
                <c:pt idx="1">
                  <c:v>32355</c:v>
                </c:pt>
                <c:pt idx="2">
                  <c:v>33679</c:v>
                </c:pt>
                <c:pt idx="3">
                  <c:v>34396</c:v>
                </c:pt>
                <c:pt idx="4">
                  <c:v>34999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171520"/>
        <c:axId val="1801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171520"/>
        <c:axId val="180173440"/>
      </c:lineChart>
      <c:dateAx>
        <c:axId val="180171520"/>
        <c:scaling>
          <c:orientation val="minMax"/>
        </c:scaling>
        <c:delete val="1"/>
        <c:axPos val="b"/>
        <c:numFmt formatCode="ge" sourceLinked="1"/>
        <c:majorTickMark val="none"/>
        <c:minorTickMark val="none"/>
        <c:tickLblPos val="none"/>
        <c:crossAx val="180173440"/>
        <c:crosses val="autoZero"/>
        <c:auto val="1"/>
        <c:lblOffset val="100"/>
        <c:baseTimeUnit val="years"/>
      </c:dateAx>
      <c:valAx>
        <c:axId val="18017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1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63.2</c:v>
                </c:pt>
                <c:pt idx="1">
                  <c:v>65.400000000000006</c:v>
                </c:pt>
                <c:pt idx="2">
                  <c:v>70.3</c:v>
                </c:pt>
                <c:pt idx="3">
                  <c:v>70.2</c:v>
                </c:pt>
                <c:pt idx="4">
                  <c:v>83.6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6361856"/>
        <c:axId val="1763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6361856"/>
        <c:axId val="176363776"/>
      </c:lineChart>
      <c:dateAx>
        <c:axId val="176361856"/>
        <c:scaling>
          <c:orientation val="minMax"/>
        </c:scaling>
        <c:delete val="1"/>
        <c:axPos val="b"/>
        <c:numFmt formatCode="ge" sourceLinked="1"/>
        <c:majorTickMark val="none"/>
        <c:minorTickMark val="none"/>
        <c:tickLblPos val="none"/>
        <c:crossAx val="176363776"/>
        <c:crosses val="autoZero"/>
        <c:auto val="1"/>
        <c:lblOffset val="100"/>
        <c:baseTimeUnit val="years"/>
      </c:dateAx>
      <c:valAx>
        <c:axId val="17636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3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91.4</c:v>
                </c:pt>
                <c:pt idx="1">
                  <c:v>92.8</c:v>
                </c:pt>
                <c:pt idx="2">
                  <c:v>91.6</c:v>
                </c:pt>
                <c:pt idx="3">
                  <c:v>92.3</c:v>
                </c:pt>
                <c:pt idx="4">
                  <c:v>86.6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6686592"/>
        <c:axId val="176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6686592"/>
        <c:axId val="176688512"/>
      </c:lineChart>
      <c:dateAx>
        <c:axId val="176686592"/>
        <c:scaling>
          <c:orientation val="minMax"/>
        </c:scaling>
        <c:delete val="1"/>
        <c:axPos val="b"/>
        <c:numFmt formatCode="ge" sourceLinked="1"/>
        <c:majorTickMark val="none"/>
        <c:minorTickMark val="none"/>
        <c:tickLblPos val="none"/>
        <c:crossAx val="176688512"/>
        <c:crosses val="autoZero"/>
        <c:auto val="1"/>
        <c:lblOffset val="100"/>
        <c:baseTimeUnit val="years"/>
      </c:dateAx>
      <c:valAx>
        <c:axId val="1766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6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c:v>
                </c:pt>
                <c:pt idx="1">
                  <c:v>97.3</c:v>
                </c:pt>
                <c:pt idx="2">
                  <c:v>96.1</c:v>
                </c:pt>
                <c:pt idx="3">
                  <c:v>97.1</c:v>
                </c:pt>
                <c:pt idx="4">
                  <c:v>92.4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6735360"/>
        <c:axId val="1767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6735360"/>
        <c:axId val="176737280"/>
      </c:lineChart>
      <c:dateAx>
        <c:axId val="176735360"/>
        <c:scaling>
          <c:orientation val="minMax"/>
        </c:scaling>
        <c:delete val="1"/>
        <c:axPos val="b"/>
        <c:numFmt formatCode="ge" sourceLinked="1"/>
        <c:majorTickMark val="none"/>
        <c:minorTickMark val="none"/>
        <c:tickLblPos val="none"/>
        <c:crossAx val="176737280"/>
        <c:crosses val="autoZero"/>
        <c:auto val="1"/>
        <c:lblOffset val="100"/>
        <c:baseTimeUnit val="years"/>
      </c:dateAx>
      <c:valAx>
        <c:axId val="17673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67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41.8</c:v>
                </c:pt>
                <c:pt idx="1">
                  <c:v>44.3</c:v>
                </c:pt>
                <c:pt idx="2">
                  <c:v>50.1</c:v>
                </c:pt>
                <c:pt idx="3">
                  <c:v>49.6</c:v>
                </c:pt>
                <c:pt idx="4">
                  <c:v>52.5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9076480"/>
        <c:axId val="1790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9076480"/>
        <c:axId val="179082752"/>
      </c:lineChart>
      <c:dateAx>
        <c:axId val="179076480"/>
        <c:scaling>
          <c:orientation val="minMax"/>
        </c:scaling>
        <c:delete val="1"/>
        <c:axPos val="b"/>
        <c:numFmt formatCode="ge" sourceLinked="1"/>
        <c:majorTickMark val="none"/>
        <c:minorTickMark val="none"/>
        <c:tickLblPos val="none"/>
        <c:crossAx val="179082752"/>
        <c:crosses val="autoZero"/>
        <c:auto val="1"/>
        <c:lblOffset val="100"/>
        <c:baseTimeUnit val="years"/>
      </c:dateAx>
      <c:valAx>
        <c:axId val="17908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0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78.400000000000006</c:v>
                </c:pt>
                <c:pt idx="1">
                  <c:v>79</c:v>
                </c:pt>
                <c:pt idx="2">
                  <c:v>79.5</c:v>
                </c:pt>
                <c:pt idx="3">
                  <c:v>69.099999999999994</c:v>
                </c:pt>
                <c:pt idx="4">
                  <c:v>71.900000000000006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9186688"/>
        <c:axId val="1791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9186688"/>
        <c:axId val="179192960"/>
      </c:lineChart>
      <c:dateAx>
        <c:axId val="179186688"/>
        <c:scaling>
          <c:orientation val="minMax"/>
        </c:scaling>
        <c:delete val="1"/>
        <c:axPos val="b"/>
        <c:numFmt formatCode="ge" sourceLinked="1"/>
        <c:majorTickMark val="none"/>
        <c:minorTickMark val="none"/>
        <c:tickLblPos val="none"/>
        <c:crossAx val="179192960"/>
        <c:crosses val="autoZero"/>
        <c:auto val="1"/>
        <c:lblOffset val="100"/>
        <c:baseTimeUnit val="years"/>
      </c:dateAx>
      <c:valAx>
        <c:axId val="1791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18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40399151</c:v>
                </c:pt>
                <c:pt idx="1">
                  <c:v>40941059</c:v>
                </c:pt>
                <c:pt idx="2">
                  <c:v>41276543</c:v>
                </c:pt>
                <c:pt idx="3">
                  <c:v>40411598</c:v>
                </c:pt>
                <c:pt idx="4">
                  <c:v>45233261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9579136"/>
        <c:axId val="179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9579136"/>
        <c:axId val="179585408"/>
      </c:lineChart>
      <c:dateAx>
        <c:axId val="179579136"/>
        <c:scaling>
          <c:orientation val="minMax"/>
        </c:scaling>
        <c:delete val="1"/>
        <c:axPos val="b"/>
        <c:numFmt formatCode="ge" sourceLinked="1"/>
        <c:majorTickMark val="none"/>
        <c:minorTickMark val="none"/>
        <c:tickLblPos val="none"/>
        <c:crossAx val="179585408"/>
        <c:crosses val="autoZero"/>
        <c:auto val="1"/>
        <c:lblOffset val="100"/>
        <c:baseTimeUnit val="years"/>
      </c:dateAx>
      <c:valAx>
        <c:axId val="17958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5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17.7</c:v>
                </c:pt>
                <c:pt idx="1">
                  <c:v>18.7</c:v>
                </c:pt>
                <c:pt idx="2">
                  <c:v>17.7</c:v>
                </c:pt>
                <c:pt idx="3">
                  <c:v>16.399999999999999</c:v>
                </c:pt>
                <c:pt idx="4">
                  <c:v>15.9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9627904"/>
        <c:axId val="179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9627904"/>
        <c:axId val="179896320"/>
      </c:lineChart>
      <c:dateAx>
        <c:axId val="179627904"/>
        <c:scaling>
          <c:orientation val="minMax"/>
        </c:scaling>
        <c:delete val="1"/>
        <c:axPos val="b"/>
        <c:numFmt formatCode="ge" sourceLinked="1"/>
        <c:majorTickMark val="none"/>
        <c:minorTickMark val="none"/>
        <c:tickLblPos val="none"/>
        <c:crossAx val="179896320"/>
        <c:crosses val="autoZero"/>
        <c:auto val="1"/>
        <c:lblOffset val="100"/>
        <c:baseTimeUnit val="years"/>
      </c:dateAx>
      <c:valAx>
        <c:axId val="1798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61.2</c:v>
                </c:pt>
                <c:pt idx="1">
                  <c:v>61.6</c:v>
                </c:pt>
                <c:pt idx="2">
                  <c:v>64.400000000000006</c:v>
                </c:pt>
                <c:pt idx="3">
                  <c:v>63.6</c:v>
                </c:pt>
                <c:pt idx="4">
                  <c:v>68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947008"/>
        <c:axId val="179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947008"/>
        <c:axId val="179948928"/>
      </c:lineChart>
      <c:dateAx>
        <c:axId val="179947008"/>
        <c:scaling>
          <c:orientation val="minMax"/>
        </c:scaling>
        <c:delete val="1"/>
        <c:axPos val="b"/>
        <c:numFmt formatCode="ge" sourceLinked="1"/>
        <c:majorTickMark val="none"/>
        <c:minorTickMark val="none"/>
        <c:tickLblPos val="none"/>
        <c:crossAx val="179948928"/>
        <c:crosses val="autoZero"/>
        <c:auto val="1"/>
        <c:lblOffset val="100"/>
        <c:baseTimeUnit val="years"/>
      </c:dateAx>
      <c:valAx>
        <c:axId val="1799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4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富山県上市町　かみいち総合病院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51</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21275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16312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97</v>
      </c>
      <c r="Q33" s="123"/>
      <c r="R33" s="123"/>
      <c r="S33" s="123"/>
      <c r="T33" s="123"/>
      <c r="U33" s="123"/>
      <c r="V33" s="123"/>
      <c r="W33" s="123"/>
      <c r="X33" s="123"/>
      <c r="Y33" s="123"/>
      <c r="Z33" s="123"/>
      <c r="AA33" s="123"/>
      <c r="AB33" s="123"/>
      <c r="AC33" s="123"/>
      <c r="AD33" s="124"/>
      <c r="AE33" s="122">
        <f>データ!AI7</f>
        <v>97.3</v>
      </c>
      <c r="AF33" s="123"/>
      <c r="AG33" s="123"/>
      <c r="AH33" s="123"/>
      <c r="AI33" s="123"/>
      <c r="AJ33" s="123"/>
      <c r="AK33" s="123"/>
      <c r="AL33" s="123"/>
      <c r="AM33" s="123"/>
      <c r="AN33" s="123"/>
      <c r="AO33" s="123"/>
      <c r="AP33" s="123"/>
      <c r="AQ33" s="123"/>
      <c r="AR33" s="123"/>
      <c r="AS33" s="124"/>
      <c r="AT33" s="122">
        <f>データ!AJ7</f>
        <v>96.1</v>
      </c>
      <c r="AU33" s="123"/>
      <c r="AV33" s="123"/>
      <c r="AW33" s="123"/>
      <c r="AX33" s="123"/>
      <c r="AY33" s="123"/>
      <c r="AZ33" s="123"/>
      <c r="BA33" s="123"/>
      <c r="BB33" s="123"/>
      <c r="BC33" s="123"/>
      <c r="BD33" s="123"/>
      <c r="BE33" s="123"/>
      <c r="BF33" s="123"/>
      <c r="BG33" s="123"/>
      <c r="BH33" s="124"/>
      <c r="BI33" s="122">
        <f>データ!AK7</f>
        <v>97.1</v>
      </c>
      <c r="BJ33" s="123"/>
      <c r="BK33" s="123"/>
      <c r="BL33" s="123"/>
      <c r="BM33" s="123"/>
      <c r="BN33" s="123"/>
      <c r="BO33" s="123"/>
      <c r="BP33" s="123"/>
      <c r="BQ33" s="123"/>
      <c r="BR33" s="123"/>
      <c r="BS33" s="123"/>
      <c r="BT33" s="123"/>
      <c r="BU33" s="123"/>
      <c r="BV33" s="123"/>
      <c r="BW33" s="124"/>
      <c r="BX33" s="122">
        <f>データ!AL7</f>
        <v>92.4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91.4</v>
      </c>
      <c r="DE33" s="123"/>
      <c r="DF33" s="123"/>
      <c r="DG33" s="123"/>
      <c r="DH33" s="123"/>
      <c r="DI33" s="123"/>
      <c r="DJ33" s="123"/>
      <c r="DK33" s="123"/>
      <c r="DL33" s="123"/>
      <c r="DM33" s="123"/>
      <c r="DN33" s="123"/>
      <c r="DO33" s="123"/>
      <c r="DP33" s="123"/>
      <c r="DQ33" s="123"/>
      <c r="DR33" s="124"/>
      <c r="DS33" s="122">
        <f>データ!AT7</f>
        <v>92.8</v>
      </c>
      <c r="DT33" s="123"/>
      <c r="DU33" s="123"/>
      <c r="DV33" s="123"/>
      <c r="DW33" s="123"/>
      <c r="DX33" s="123"/>
      <c r="DY33" s="123"/>
      <c r="DZ33" s="123"/>
      <c r="EA33" s="123"/>
      <c r="EB33" s="123"/>
      <c r="EC33" s="123"/>
      <c r="ED33" s="123"/>
      <c r="EE33" s="123"/>
      <c r="EF33" s="123"/>
      <c r="EG33" s="124"/>
      <c r="EH33" s="122">
        <f>データ!AU7</f>
        <v>91.6</v>
      </c>
      <c r="EI33" s="123"/>
      <c r="EJ33" s="123"/>
      <c r="EK33" s="123"/>
      <c r="EL33" s="123"/>
      <c r="EM33" s="123"/>
      <c r="EN33" s="123"/>
      <c r="EO33" s="123"/>
      <c r="EP33" s="123"/>
      <c r="EQ33" s="123"/>
      <c r="ER33" s="123"/>
      <c r="ES33" s="123"/>
      <c r="ET33" s="123"/>
      <c r="EU33" s="123"/>
      <c r="EV33" s="124"/>
      <c r="EW33" s="122">
        <f>データ!AV7</f>
        <v>92.3</v>
      </c>
      <c r="EX33" s="123"/>
      <c r="EY33" s="123"/>
      <c r="EZ33" s="123"/>
      <c r="FA33" s="123"/>
      <c r="FB33" s="123"/>
      <c r="FC33" s="123"/>
      <c r="FD33" s="123"/>
      <c r="FE33" s="123"/>
      <c r="FF33" s="123"/>
      <c r="FG33" s="123"/>
      <c r="FH33" s="123"/>
      <c r="FI33" s="123"/>
      <c r="FJ33" s="123"/>
      <c r="FK33" s="124"/>
      <c r="FL33" s="122">
        <f>データ!AW7</f>
        <v>86.6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63.2</v>
      </c>
      <c r="GS33" s="123"/>
      <c r="GT33" s="123"/>
      <c r="GU33" s="123"/>
      <c r="GV33" s="123"/>
      <c r="GW33" s="123"/>
      <c r="GX33" s="123"/>
      <c r="GY33" s="123"/>
      <c r="GZ33" s="123"/>
      <c r="HA33" s="123"/>
      <c r="HB33" s="123"/>
      <c r="HC33" s="123"/>
      <c r="HD33" s="123"/>
      <c r="HE33" s="123"/>
      <c r="HF33" s="124"/>
      <c r="HG33" s="122">
        <f>データ!BE7</f>
        <v>65.400000000000006</v>
      </c>
      <c r="HH33" s="123"/>
      <c r="HI33" s="123"/>
      <c r="HJ33" s="123"/>
      <c r="HK33" s="123"/>
      <c r="HL33" s="123"/>
      <c r="HM33" s="123"/>
      <c r="HN33" s="123"/>
      <c r="HO33" s="123"/>
      <c r="HP33" s="123"/>
      <c r="HQ33" s="123"/>
      <c r="HR33" s="123"/>
      <c r="HS33" s="123"/>
      <c r="HT33" s="123"/>
      <c r="HU33" s="124"/>
      <c r="HV33" s="122">
        <f>データ!BF7</f>
        <v>70.3</v>
      </c>
      <c r="HW33" s="123"/>
      <c r="HX33" s="123"/>
      <c r="HY33" s="123"/>
      <c r="HZ33" s="123"/>
      <c r="IA33" s="123"/>
      <c r="IB33" s="123"/>
      <c r="IC33" s="123"/>
      <c r="ID33" s="123"/>
      <c r="IE33" s="123"/>
      <c r="IF33" s="123"/>
      <c r="IG33" s="123"/>
      <c r="IH33" s="123"/>
      <c r="II33" s="123"/>
      <c r="IJ33" s="124"/>
      <c r="IK33" s="122">
        <f>データ!BG7</f>
        <v>70.2</v>
      </c>
      <c r="IL33" s="123"/>
      <c r="IM33" s="123"/>
      <c r="IN33" s="123"/>
      <c r="IO33" s="123"/>
      <c r="IP33" s="123"/>
      <c r="IQ33" s="123"/>
      <c r="IR33" s="123"/>
      <c r="IS33" s="123"/>
      <c r="IT33" s="123"/>
      <c r="IU33" s="123"/>
      <c r="IV33" s="123"/>
      <c r="IW33" s="123"/>
      <c r="IX33" s="123"/>
      <c r="IY33" s="124"/>
      <c r="IZ33" s="122">
        <f>データ!BH7</f>
        <v>83.6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71.2</v>
      </c>
      <c r="KG33" s="123"/>
      <c r="KH33" s="123"/>
      <c r="KI33" s="123"/>
      <c r="KJ33" s="123"/>
      <c r="KK33" s="123"/>
      <c r="KL33" s="123"/>
      <c r="KM33" s="123"/>
      <c r="KN33" s="123"/>
      <c r="KO33" s="123"/>
      <c r="KP33" s="123"/>
      <c r="KQ33" s="123"/>
      <c r="KR33" s="123"/>
      <c r="KS33" s="123"/>
      <c r="KT33" s="124"/>
      <c r="KU33" s="122">
        <f>データ!BP7</f>
        <v>65.900000000000006</v>
      </c>
      <c r="KV33" s="123"/>
      <c r="KW33" s="123"/>
      <c r="KX33" s="123"/>
      <c r="KY33" s="123"/>
      <c r="KZ33" s="123"/>
      <c r="LA33" s="123"/>
      <c r="LB33" s="123"/>
      <c r="LC33" s="123"/>
      <c r="LD33" s="123"/>
      <c r="LE33" s="123"/>
      <c r="LF33" s="123"/>
      <c r="LG33" s="123"/>
      <c r="LH33" s="123"/>
      <c r="LI33" s="124"/>
      <c r="LJ33" s="122">
        <f>データ!BQ7</f>
        <v>66.3</v>
      </c>
      <c r="LK33" s="123"/>
      <c r="LL33" s="123"/>
      <c r="LM33" s="123"/>
      <c r="LN33" s="123"/>
      <c r="LO33" s="123"/>
      <c r="LP33" s="123"/>
      <c r="LQ33" s="123"/>
      <c r="LR33" s="123"/>
      <c r="LS33" s="123"/>
      <c r="LT33" s="123"/>
      <c r="LU33" s="123"/>
      <c r="LV33" s="123"/>
      <c r="LW33" s="123"/>
      <c r="LX33" s="124"/>
      <c r="LY33" s="122">
        <f>データ!BR7</f>
        <v>64.8</v>
      </c>
      <c r="LZ33" s="123"/>
      <c r="MA33" s="123"/>
      <c r="MB33" s="123"/>
      <c r="MC33" s="123"/>
      <c r="MD33" s="123"/>
      <c r="ME33" s="123"/>
      <c r="MF33" s="123"/>
      <c r="MG33" s="123"/>
      <c r="MH33" s="123"/>
      <c r="MI33" s="123"/>
      <c r="MJ33" s="123"/>
      <c r="MK33" s="123"/>
      <c r="ML33" s="123"/>
      <c r="MM33" s="124"/>
      <c r="MN33" s="122">
        <f>データ!BS7</f>
        <v>61.7</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30272</v>
      </c>
      <c r="Q55" s="127"/>
      <c r="R55" s="127"/>
      <c r="S55" s="127"/>
      <c r="T55" s="127"/>
      <c r="U55" s="127"/>
      <c r="V55" s="127"/>
      <c r="W55" s="127"/>
      <c r="X55" s="127"/>
      <c r="Y55" s="127"/>
      <c r="Z55" s="127"/>
      <c r="AA55" s="127"/>
      <c r="AB55" s="127"/>
      <c r="AC55" s="127"/>
      <c r="AD55" s="128"/>
      <c r="AE55" s="126">
        <f>データ!CA7</f>
        <v>32355</v>
      </c>
      <c r="AF55" s="127"/>
      <c r="AG55" s="127"/>
      <c r="AH55" s="127"/>
      <c r="AI55" s="127"/>
      <c r="AJ55" s="127"/>
      <c r="AK55" s="127"/>
      <c r="AL55" s="127"/>
      <c r="AM55" s="127"/>
      <c r="AN55" s="127"/>
      <c r="AO55" s="127"/>
      <c r="AP55" s="127"/>
      <c r="AQ55" s="127"/>
      <c r="AR55" s="127"/>
      <c r="AS55" s="128"/>
      <c r="AT55" s="126">
        <f>データ!CB7</f>
        <v>33679</v>
      </c>
      <c r="AU55" s="127"/>
      <c r="AV55" s="127"/>
      <c r="AW55" s="127"/>
      <c r="AX55" s="127"/>
      <c r="AY55" s="127"/>
      <c r="AZ55" s="127"/>
      <c r="BA55" s="127"/>
      <c r="BB55" s="127"/>
      <c r="BC55" s="127"/>
      <c r="BD55" s="127"/>
      <c r="BE55" s="127"/>
      <c r="BF55" s="127"/>
      <c r="BG55" s="127"/>
      <c r="BH55" s="128"/>
      <c r="BI55" s="126">
        <f>データ!CC7</f>
        <v>34396</v>
      </c>
      <c r="BJ55" s="127"/>
      <c r="BK55" s="127"/>
      <c r="BL55" s="127"/>
      <c r="BM55" s="127"/>
      <c r="BN55" s="127"/>
      <c r="BO55" s="127"/>
      <c r="BP55" s="127"/>
      <c r="BQ55" s="127"/>
      <c r="BR55" s="127"/>
      <c r="BS55" s="127"/>
      <c r="BT55" s="127"/>
      <c r="BU55" s="127"/>
      <c r="BV55" s="127"/>
      <c r="BW55" s="128"/>
      <c r="BX55" s="126">
        <f>データ!CD7</f>
        <v>34999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9095</v>
      </c>
      <c r="DE55" s="127"/>
      <c r="DF55" s="127"/>
      <c r="DG55" s="127"/>
      <c r="DH55" s="127"/>
      <c r="DI55" s="127"/>
      <c r="DJ55" s="127"/>
      <c r="DK55" s="127"/>
      <c r="DL55" s="127"/>
      <c r="DM55" s="127"/>
      <c r="DN55" s="127"/>
      <c r="DO55" s="127"/>
      <c r="DP55" s="127"/>
      <c r="DQ55" s="127"/>
      <c r="DR55" s="128"/>
      <c r="DS55" s="126">
        <f>データ!CL7</f>
        <v>9759</v>
      </c>
      <c r="DT55" s="127"/>
      <c r="DU55" s="127"/>
      <c r="DV55" s="127"/>
      <c r="DW55" s="127"/>
      <c r="DX55" s="127"/>
      <c r="DY55" s="127"/>
      <c r="DZ55" s="127"/>
      <c r="EA55" s="127"/>
      <c r="EB55" s="127"/>
      <c r="EC55" s="127"/>
      <c r="ED55" s="127"/>
      <c r="EE55" s="127"/>
      <c r="EF55" s="127"/>
      <c r="EG55" s="128"/>
      <c r="EH55" s="126">
        <f>データ!CM7</f>
        <v>9884</v>
      </c>
      <c r="EI55" s="127"/>
      <c r="EJ55" s="127"/>
      <c r="EK55" s="127"/>
      <c r="EL55" s="127"/>
      <c r="EM55" s="127"/>
      <c r="EN55" s="127"/>
      <c r="EO55" s="127"/>
      <c r="EP55" s="127"/>
      <c r="EQ55" s="127"/>
      <c r="ER55" s="127"/>
      <c r="ES55" s="127"/>
      <c r="ET55" s="127"/>
      <c r="EU55" s="127"/>
      <c r="EV55" s="128"/>
      <c r="EW55" s="126">
        <f>データ!CN7</f>
        <v>10113</v>
      </c>
      <c r="EX55" s="127"/>
      <c r="EY55" s="127"/>
      <c r="EZ55" s="127"/>
      <c r="FA55" s="127"/>
      <c r="FB55" s="127"/>
      <c r="FC55" s="127"/>
      <c r="FD55" s="127"/>
      <c r="FE55" s="127"/>
      <c r="FF55" s="127"/>
      <c r="FG55" s="127"/>
      <c r="FH55" s="127"/>
      <c r="FI55" s="127"/>
      <c r="FJ55" s="127"/>
      <c r="FK55" s="128"/>
      <c r="FL55" s="126">
        <f>データ!CO7</f>
        <v>9924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61.2</v>
      </c>
      <c r="GS55" s="123"/>
      <c r="GT55" s="123"/>
      <c r="GU55" s="123"/>
      <c r="GV55" s="123"/>
      <c r="GW55" s="123"/>
      <c r="GX55" s="123"/>
      <c r="GY55" s="123"/>
      <c r="GZ55" s="123"/>
      <c r="HA55" s="123"/>
      <c r="HB55" s="123"/>
      <c r="HC55" s="123"/>
      <c r="HD55" s="123"/>
      <c r="HE55" s="123"/>
      <c r="HF55" s="124"/>
      <c r="HG55" s="122">
        <f>データ!CW7</f>
        <v>61.6</v>
      </c>
      <c r="HH55" s="123"/>
      <c r="HI55" s="123"/>
      <c r="HJ55" s="123"/>
      <c r="HK55" s="123"/>
      <c r="HL55" s="123"/>
      <c r="HM55" s="123"/>
      <c r="HN55" s="123"/>
      <c r="HO55" s="123"/>
      <c r="HP55" s="123"/>
      <c r="HQ55" s="123"/>
      <c r="HR55" s="123"/>
      <c r="HS55" s="123"/>
      <c r="HT55" s="123"/>
      <c r="HU55" s="124"/>
      <c r="HV55" s="122">
        <f>データ!CX7</f>
        <v>64.400000000000006</v>
      </c>
      <c r="HW55" s="123"/>
      <c r="HX55" s="123"/>
      <c r="HY55" s="123"/>
      <c r="HZ55" s="123"/>
      <c r="IA55" s="123"/>
      <c r="IB55" s="123"/>
      <c r="IC55" s="123"/>
      <c r="ID55" s="123"/>
      <c r="IE55" s="123"/>
      <c r="IF55" s="123"/>
      <c r="IG55" s="123"/>
      <c r="IH55" s="123"/>
      <c r="II55" s="123"/>
      <c r="IJ55" s="124"/>
      <c r="IK55" s="122">
        <f>データ!CY7</f>
        <v>63.6</v>
      </c>
      <c r="IL55" s="123"/>
      <c r="IM55" s="123"/>
      <c r="IN55" s="123"/>
      <c r="IO55" s="123"/>
      <c r="IP55" s="123"/>
      <c r="IQ55" s="123"/>
      <c r="IR55" s="123"/>
      <c r="IS55" s="123"/>
      <c r="IT55" s="123"/>
      <c r="IU55" s="123"/>
      <c r="IV55" s="123"/>
      <c r="IW55" s="123"/>
      <c r="IX55" s="123"/>
      <c r="IY55" s="124"/>
      <c r="IZ55" s="122">
        <f>データ!CZ7</f>
        <v>68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17.7</v>
      </c>
      <c r="KG55" s="123"/>
      <c r="KH55" s="123"/>
      <c r="KI55" s="123"/>
      <c r="KJ55" s="123"/>
      <c r="KK55" s="123"/>
      <c r="KL55" s="123"/>
      <c r="KM55" s="123"/>
      <c r="KN55" s="123"/>
      <c r="KO55" s="123"/>
      <c r="KP55" s="123"/>
      <c r="KQ55" s="123"/>
      <c r="KR55" s="123"/>
      <c r="KS55" s="123"/>
      <c r="KT55" s="124"/>
      <c r="KU55" s="122">
        <f>データ!DH7</f>
        <v>18.7</v>
      </c>
      <c r="KV55" s="123"/>
      <c r="KW55" s="123"/>
      <c r="KX55" s="123"/>
      <c r="KY55" s="123"/>
      <c r="KZ55" s="123"/>
      <c r="LA55" s="123"/>
      <c r="LB55" s="123"/>
      <c r="LC55" s="123"/>
      <c r="LD55" s="123"/>
      <c r="LE55" s="123"/>
      <c r="LF55" s="123"/>
      <c r="LG55" s="123"/>
      <c r="LH55" s="123"/>
      <c r="LI55" s="124"/>
      <c r="LJ55" s="122">
        <f>データ!DI7</f>
        <v>17.7</v>
      </c>
      <c r="LK55" s="123"/>
      <c r="LL55" s="123"/>
      <c r="LM55" s="123"/>
      <c r="LN55" s="123"/>
      <c r="LO55" s="123"/>
      <c r="LP55" s="123"/>
      <c r="LQ55" s="123"/>
      <c r="LR55" s="123"/>
      <c r="LS55" s="123"/>
      <c r="LT55" s="123"/>
      <c r="LU55" s="123"/>
      <c r="LV55" s="123"/>
      <c r="LW55" s="123"/>
      <c r="LX55" s="124"/>
      <c r="LY55" s="122">
        <f>データ!DJ7</f>
        <v>16.399999999999999</v>
      </c>
      <c r="LZ55" s="123"/>
      <c r="MA55" s="123"/>
      <c r="MB55" s="123"/>
      <c r="MC55" s="123"/>
      <c r="MD55" s="123"/>
      <c r="ME55" s="123"/>
      <c r="MF55" s="123"/>
      <c r="MG55" s="123"/>
      <c r="MH55" s="123"/>
      <c r="MI55" s="123"/>
      <c r="MJ55" s="123"/>
      <c r="MK55" s="123"/>
      <c r="ML55" s="123"/>
      <c r="MM55" s="124"/>
      <c r="MN55" s="122">
        <f>データ!DK7</f>
        <v>15.9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51" t="s">
        <v>147</v>
      </c>
      <c r="NK68" s="152"/>
      <c r="NL68" s="152"/>
      <c r="NM68" s="152"/>
      <c r="NN68" s="152"/>
      <c r="NO68" s="152"/>
      <c r="NP68" s="152"/>
      <c r="NQ68" s="152"/>
      <c r="NR68" s="152"/>
      <c r="NS68" s="152"/>
      <c r="NT68" s="152"/>
      <c r="NU68" s="152"/>
      <c r="NV68" s="152"/>
      <c r="NW68" s="152"/>
      <c r="NX68" s="153"/>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51"/>
      <c r="NK69" s="152"/>
      <c r="NL69" s="152"/>
      <c r="NM69" s="152"/>
      <c r="NN69" s="152"/>
      <c r="NO69" s="152"/>
      <c r="NP69" s="152"/>
      <c r="NQ69" s="152"/>
      <c r="NR69" s="152"/>
      <c r="NS69" s="152"/>
      <c r="NT69" s="152"/>
      <c r="NU69" s="152"/>
      <c r="NV69" s="152"/>
      <c r="NW69" s="152"/>
      <c r="NX69" s="153"/>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51"/>
      <c r="NK70" s="152"/>
      <c r="NL70" s="152"/>
      <c r="NM70" s="152"/>
      <c r="NN70" s="152"/>
      <c r="NO70" s="152"/>
      <c r="NP70" s="152"/>
      <c r="NQ70" s="152"/>
      <c r="NR70" s="152"/>
      <c r="NS70" s="152"/>
      <c r="NT70" s="152"/>
      <c r="NU70" s="152"/>
      <c r="NV70" s="152"/>
      <c r="NW70" s="152"/>
      <c r="NX70" s="153"/>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51"/>
      <c r="NK71" s="152"/>
      <c r="NL71" s="152"/>
      <c r="NM71" s="152"/>
      <c r="NN71" s="152"/>
      <c r="NO71" s="152"/>
      <c r="NP71" s="152"/>
      <c r="NQ71" s="152"/>
      <c r="NR71" s="152"/>
      <c r="NS71" s="152"/>
      <c r="NT71" s="152"/>
      <c r="NU71" s="152"/>
      <c r="NV71" s="152"/>
      <c r="NW71" s="152"/>
      <c r="NX71" s="153"/>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51"/>
      <c r="NK72" s="152"/>
      <c r="NL72" s="152"/>
      <c r="NM72" s="152"/>
      <c r="NN72" s="152"/>
      <c r="NO72" s="152"/>
      <c r="NP72" s="152"/>
      <c r="NQ72" s="152"/>
      <c r="NR72" s="152"/>
      <c r="NS72" s="152"/>
      <c r="NT72" s="152"/>
      <c r="NU72" s="152"/>
      <c r="NV72" s="152"/>
      <c r="NW72" s="152"/>
      <c r="NX72" s="153"/>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51"/>
      <c r="NK73" s="152"/>
      <c r="NL73" s="152"/>
      <c r="NM73" s="152"/>
      <c r="NN73" s="152"/>
      <c r="NO73" s="152"/>
      <c r="NP73" s="152"/>
      <c r="NQ73" s="152"/>
      <c r="NR73" s="152"/>
      <c r="NS73" s="152"/>
      <c r="NT73" s="152"/>
      <c r="NU73" s="152"/>
      <c r="NV73" s="152"/>
      <c r="NW73" s="152"/>
      <c r="NX73" s="153"/>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51"/>
      <c r="NK74" s="152"/>
      <c r="NL74" s="152"/>
      <c r="NM74" s="152"/>
      <c r="NN74" s="152"/>
      <c r="NO74" s="152"/>
      <c r="NP74" s="152"/>
      <c r="NQ74" s="152"/>
      <c r="NR74" s="152"/>
      <c r="NS74" s="152"/>
      <c r="NT74" s="152"/>
      <c r="NU74" s="152"/>
      <c r="NV74" s="152"/>
      <c r="NW74" s="152"/>
      <c r="NX74" s="153"/>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51"/>
      <c r="NK75" s="152"/>
      <c r="NL75" s="152"/>
      <c r="NM75" s="152"/>
      <c r="NN75" s="152"/>
      <c r="NO75" s="152"/>
      <c r="NP75" s="152"/>
      <c r="NQ75" s="152"/>
      <c r="NR75" s="152"/>
      <c r="NS75" s="152"/>
      <c r="NT75" s="152"/>
      <c r="NU75" s="152"/>
      <c r="NV75" s="152"/>
      <c r="NW75" s="152"/>
      <c r="NX75" s="153"/>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51"/>
      <c r="NK76" s="152"/>
      <c r="NL76" s="152"/>
      <c r="NM76" s="152"/>
      <c r="NN76" s="152"/>
      <c r="NO76" s="152"/>
      <c r="NP76" s="152"/>
      <c r="NQ76" s="152"/>
      <c r="NR76" s="152"/>
      <c r="NS76" s="152"/>
      <c r="NT76" s="152"/>
      <c r="NU76" s="152"/>
      <c r="NV76" s="152"/>
      <c r="NW76" s="152"/>
      <c r="NX76" s="153"/>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51"/>
      <c r="NK77" s="152"/>
      <c r="NL77" s="152"/>
      <c r="NM77" s="152"/>
      <c r="NN77" s="152"/>
      <c r="NO77" s="152"/>
      <c r="NP77" s="152"/>
      <c r="NQ77" s="152"/>
      <c r="NR77" s="152"/>
      <c r="NS77" s="152"/>
      <c r="NT77" s="152"/>
      <c r="NU77" s="152"/>
      <c r="NV77" s="152"/>
      <c r="NW77" s="152"/>
      <c r="NX77" s="153"/>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51"/>
      <c r="NK78" s="152"/>
      <c r="NL78" s="152"/>
      <c r="NM78" s="152"/>
      <c r="NN78" s="152"/>
      <c r="NO78" s="152"/>
      <c r="NP78" s="152"/>
      <c r="NQ78" s="152"/>
      <c r="NR78" s="152"/>
      <c r="NS78" s="152"/>
      <c r="NT78" s="152"/>
      <c r="NU78" s="152"/>
      <c r="NV78" s="152"/>
      <c r="NW78" s="152"/>
      <c r="NX78" s="153"/>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41.8</v>
      </c>
      <c r="V79" s="136"/>
      <c r="W79" s="136"/>
      <c r="X79" s="136"/>
      <c r="Y79" s="136"/>
      <c r="Z79" s="136"/>
      <c r="AA79" s="136"/>
      <c r="AB79" s="136"/>
      <c r="AC79" s="136"/>
      <c r="AD79" s="136"/>
      <c r="AE79" s="136"/>
      <c r="AF79" s="136"/>
      <c r="AG79" s="136"/>
      <c r="AH79" s="136"/>
      <c r="AI79" s="136"/>
      <c r="AJ79" s="136"/>
      <c r="AK79" s="136"/>
      <c r="AL79" s="136"/>
      <c r="AM79" s="136"/>
      <c r="AN79" s="136">
        <f>データ!DS7</f>
        <v>44.3</v>
      </c>
      <c r="AO79" s="136"/>
      <c r="AP79" s="136"/>
      <c r="AQ79" s="136"/>
      <c r="AR79" s="136"/>
      <c r="AS79" s="136"/>
      <c r="AT79" s="136"/>
      <c r="AU79" s="136"/>
      <c r="AV79" s="136"/>
      <c r="AW79" s="136"/>
      <c r="AX79" s="136"/>
      <c r="AY79" s="136"/>
      <c r="AZ79" s="136"/>
      <c r="BA79" s="136"/>
      <c r="BB79" s="136"/>
      <c r="BC79" s="136"/>
      <c r="BD79" s="136"/>
      <c r="BE79" s="136"/>
      <c r="BF79" s="136"/>
      <c r="BG79" s="136">
        <f>データ!DT7</f>
        <v>50.1</v>
      </c>
      <c r="BH79" s="136"/>
      <c r="BI79" s="136"/>
      <c r="BJ79" s="136"/>
      <c r="BK79" s="136"/>
      <c r="BL79" s="136"/>
      <c r="BM79" s="136"/>
      <c r="BN79" s="136"/>
      <c r="BO79" s="136"/>
      <c r="BP79" s="136"/>
      <c r="BQ79" s="136"/>
      <c r="BR79" s="136"/>
      <c r="BS79" s="136"/>
      <c r="BT79" s="136"/>
      <c r="BU79" s="136"/>
      <c r="BV79" s="136"/>
      <c r="BW79" s="136"/>
      <c r="BX79" s="136"/>
      <c r="BY79" s="136"/>
      <c r="BZ79" s="136">
        <f>データ!DU7</f>
        <v>49.6</v>
      </c>
      <c r="CA79" s="136"/>
      <c r="CB79" s="136"/>
      <c r="CC79" s="136"/>
      <c r="CD79" s="136"/>
      <c r="CE79" s="136"/>
      <c r="CF79" s="136"/>
      <c r="CG79" s="136"/>
      <c r="CH79" s="136"/>
      <c r="CI79" s="136"/>
      <c r="CJ79" s="136"/>
      <c r="CK79" s="136"/>
      <c r="CL79" s="136"/>
      <c r="CM79" s="136"/>
      <c r="CN79" s="136"/>
      <c r="CO79" s="136"/>
      <c r="CP79" s="136"/>
      <c r="CQ79" s="136"/>
      <c r="CR79" s="136"/>
      <c r="CS79" s="136">
        <f>データ!DV7</f>
        <v>52.5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78.400000000000006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79</v>
      </c>
      <c r="FI79" s="136"/>
      <c r="FJ79" s="136"/>
      <c r="FK79" s="136"/>
      <c r="FL79" s="136"/>
      <c r="FM79" s="136"/>
      <c r="FN79" s="136"/>
      <c r="FO79" s="136"/>
      <c r="FP79" s="136"/>
      <c r="FQ79" s="136"/>
      <c r="FR79" s="136"/>
      <c r="FS79" s="136"/>
      <c r="FT79" s="136"/>
      <c r="FU79" s="136"/>
      <c r="FV79" s="136"/>
      <c r="FW79" s="136"/>
      <c r="FX79" s="136"/>
      <c r="FY79" s="136"/>
      <c r="FZ79" s="136"/>
      <c r="GA79" s="136">
        <f>データ!EE7</f>
        <v>79.5</v>
      </c>
      <c r="GB79" s="136"/>
      <c r="GC79" s="136"/>
      <c r="GD79" s="136"/>
      <c r="GE79" s="136"/>
      <c r="GF79" s="136"/>
      <c r="GG79" s="136"/>
      <c r="GH79" s="136"/>
      <c r="GI79" s="136"/>
      <c r="GJ79" s="136"/>
      <c r="GK79" s="136"/>
      <c r="GL79" s="136"/>
      <c r="GM79" s="136"/>
      <c r="GN79" s="136"/>
      <c r="GO79" s="136"/>
      <c r="GP79" s="136"/>
      <c r="GQ79" s="136"/>
      <c r="GR79" s="136"/>
      <c r="GS79" s="136"/>
      <c r="GT79" s="136">
        <f>データ!EF7</f>
        <v>69.099999999999994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71.900000000000006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40399151</v>
      </c>
      <c r="JK79" s="131"/>
      <c r="JL79" s="131"/>
      <c r="JM79" s="131"/>
      <c r="JN79" s="131"/>
      <c r="JO79" s="131"/>
      <c r="JP79" s="131"/>
      <c r="JQ79" s="131"/>
      <c r="JR79" s="131"/>
      <c r="JS79" s="131"/>
      <c r="JT79" s="131"/>
      <c r="JU79" s="131"/>
      <c r="JV79" s="131"/>
      <c r="JW79" s="131"/>
      <c r="JX79" s="131"/>
      <c r="JY79" s="131"/>
      <c r="JZ79" s="131"/>
      <c r="KA79" s="131"/>
      <c r="KB79" s="131"/>
      <c r="KC79" s="131">
        <f>データ!EO7</f>
        <v>40941059</v>
      </c>
      <c r="KD79" s="131"/>
      <c r="KE79" s="131"/>
      <c r="KF79" s="131"/>
      <c r="KG79" s="131"/>
      <c r="KH79" s="131"/>
      <c r="KI79" s="131"/>
      <c r="KJ79" s="131"/>
      <c r="KK79" s="131"/>
      <c r="KL79" s="131"/>
      <c r="KM79" s="131"/>
      <c r="KN79" s="131"/>
      <c r="KO79" s="131"/>
      <c r="KP79" s="131"/>
      <c r="KQ79" s="131"/>
      <c r="KR79" s="131"/>
      <c r="KS79" s="131"/>
      <c r="KT79" s="131"/>
      <c r="KU79" s="131"/>
      <c r="KV79" s="131">
        <f>データ!EP7</f>
        <v>41276543</v>
      </c>
      <c r="KW79" s="131"/>
      <c r="KX79" s="131"/>
      <c r="KY79" s="131"/>
      <c r="KZ79" s="131"/>
      <c r="LA79" s="131"/>
      <c r="LB79" s="131"/>
      <c r="LC79" s="131"/>
      <c r="LD79" s="131"/>
      <c r="LE79" s="131"/>
      <c r="LF79" s="131"/>
      <c r="LG79" s="131"/>
      <c r="LH79" s="131"/>
      <c r="LI79" s="131"/>
      <c r="LJ79" s="131"/>
      <c r="LK79" s="131"/>
      <c r="LL79" s="131"/>
      <c r="LM79" s="131"/>
      <c r="LN79" s="131"/>
      <c r="LO79" s="131">
        <f>データ!EQ7</f>
        <v>40411598</v>
      </c>
      <c r="LP79" s="131"/>
      <c r="LQ79" s="131"/>
      <c r="LR79" s="131"/>
      <c r="LS79" s="131"/>
      <c r="LT79" s="131"/>
      <c r="LU79" s="131"/>
      <c r="LV79" s="131"/>
      <c r="LW79" s="131"/>
      <c r="LX79" s="131"/>
      <c r="LY79" s="131"/>
      <c r="LZ79" s="131"/>
      <c r="MA79" s="131"/>
      <c r="MB79" s="131"/>
      <c r="MC79" s="131"/>
      <c r="MD79" s="131"/>
      <c r="ME79" s="131"/>
      <c r="MF79" s="131"/>
      <c r="MG79" s="131"/>
      <c r="MH79" s="131">
        <f>データ!ER7</f>
        <v>45233261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51"/>
      <c r="NK79" s="152"/>
      <c r="NL79" s="152"/>
      <c r="NM79" s="152"/>
      <c r="NN79" s="152"/>
      <c r="NO79" s="152"/>
      <c r="NP79" s="152"/>
      <c r="NQ79" s="152"/>
      <c r="NR79" s="152"/>
      <c r="NS79" s="152"/>
      <c r="NT79" s="152"/>
      <c r="NU79" s="152"/>
      <c r="NV79" s="152"/>
      <c r="NW79" s="152"/>
      <c r="NX79" s="153"/>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51"/>
      <c r="NK80" s="152"/>
      <c r="NL80" s="152"/>
      <c r="NM80" s="152"/>
      <c r="NN80" s="152"/>
      <c r="NO80" s="152"/>
      <c r="NP80" s="152"/>
      <c r="NQ80" s="152"/>
      <c r="NR80" s="152"/>
      <c r="NS80" s="152"/>
      <c r="NT80" s="152"/>
      <c r="NU80" s="152"/>
      <c r="NV80" s="152"/>
      <c r="NW80" s="152"/>
      <c r="NX80" s="153"/>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51"/>
      <c r="NK81" s="152"/>
      <c r="NL81" s="152"/>
      <c r="NM81" s="152"/>
      <c r="NN81" s="152"/>
      <c r="NO81" s="152"/>
      <c r="NP81" s="152"/>
      <c r="NQ81" s="152"/>
      <c r="NR81" s="152"/>
      <c r="NS81" s="152"/>
      <c r="NT81" s="152"/>
      <c r="NU81" s="152"/>
      <c r="NV81" s="152"/>
      <c r="NW81" s="152"/>
      <c r="NX81" s="153"/>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51"/>
      <c r="NK82" s="152"/>
      <c r="NL82" s="152"/>
      <c r="NM82" s="152"/>
      <c r="NN82" s="152"/>
      <c r="NO82" s="152"/>
      <c r="NP82" s="152"/>
      <c r="NQ82" s="152"/>
      <c r="NR82" s="152"/>
      <c r="NS82" s="152"/>
      <c r="NT82" s="152"/>
      <c r="NU82" s="152"/>
      <c r="NV82" s="152"/>
      <c r="NW82" s="152"/>
      <c r="NX82" s="153"/>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51"/>
      <c r="NK83" s="152"/>
      <c r="NL83" s="152"/>
      <c r="NM83" s="152"/>
      <c r="NN83" s="152"/>
      <c r="NO83" s="152"/>
      <c r="NP83" s="152"/>
      <c r="NQ83" s="152"/>
      <c r="NR83" s="152"/>
      <c r="NS83" s="152"/>
      <c r="NT83" s="152"/>
      <c r="NU83" s="152"/>
      <c r="NV83" s="152"/>
      <c r="NW83" s="152"/>
      <c r="NX83" s="15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4"/>
      <c r="NK84" s="155"/>
      <c r="NL84" s="155"/>
      <c r="NM84" s="155"/>
      <c r="NN84" s="155"/>
      <c r="NO84" s="155"/>
      <c r="NP84" s="155"/>
      <c r="NQ84" s="155"/>
      <c r="NR84" s="155"/>
      <c r="NS84" s="155"/>
      <c r="NT84" s="155"/>
      <c r="NU84" s="155"/>
      <c r="NV84" s="155"/>
      <c r="NW84" s="155"/>
      <c r="NX84" s="156"/>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163228</v>
      </c>
      <c r="D6" s="63">
        <f t="shared" si="2"/>
        <v>46</v>
      </c>
      <c r="E6" s="63">
        <f t="shared" si="2"/>
        <v>6</v>
      </c>
      <c r="F6" s="63">
        <f t="shared" si="2"/>
        <v>0</v>
      </c>
      <c r="G6" s="63">
        <f t="shared" si="2"/>
        <v>1</v>
      </c>
      <c r="H6" s="139" t="str">
        <f>IF(H8&lt;&gt;I8,H8,"")&amp;IF(I8&lt;&gt;J8,I8,"")&amp;"　"&amp;J8</f>
        <v>富山県上市町　かみいち総合病院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16</v>
      </c>
      <c r="R6" s="63" t="str">
        <f t="shared" si="3"/>
        <v>対象</v>
      </c>
      <c r="S6" s="63" t="str">
        <f t="shared" si="3"/>
        <v>ド 透 訓</v>
      </c>
      <c r="T6" s="63" t="str">
        <f t="shared" si="3"/>
        <v>救 へ 輪</v>
      </c>
      <c r="U6" s="64">
        <f>U8</f>
        <v>21275</v>
      </c>
      <c r="V6" s="64">
        <f>V8</f>
        <v>16312</v>
      </c>
      <c r="W6" s="63" t="str">
        <f>W8</f>
        <v>非該当</v>
      </c>
      <c r="X6" s="63" t="str">
        <f t="shared" si="3"/>
        <v>１０：１</v>
      </c>
      <c r="Y6" s="64">
        <f t="shared" si="3"/>
        <v>148</v>
      </c>
      <c r="Z6" s="64" t="str">
        <f t="shared" si="3"/>
        <v>-</v>
      </c>
      <c r="AA6" s="64" t="str">
        <f t="shared" si="3"/>
        <v>-</v>
      </c>
      <c r="AB6" s="64">
        <f t="shared" si="3"/>
        <v>51</v>
      </c>
      <c r="AC6" s="64" t="str">
        <f t="shared" si="3"/>
        <v>-</v>
      </c>
      <c r="AD6" s="64">
        <f t="shared" si="3"/>
        <v>199</v>
      </c>
      <c r="AE6" s="64">
        <f t="shared" si="3"/>
        <v>199</v>
      </c>
      <c r="AF6" s="64" t="str">
        <f t="shared" si="3"/>
        <v>-</v>
      </c>
      <c r="AG6" s="64">
        <f t="shared" si="3"/>
        <v>199</v>
      </c>
      <c r="AH6" s="65">
        <f>IF(AH8="-",NA(),AH8)</f>
        <v>97</v>
      </c>
      <c r="AI6" s="65">
        <f t="shared" ref="AI6:AQ6" si="4">IF(AI8="-",NA(),AI8)</f>
        <v>97.3</v>
      </c>
      <c r="AJ6" s="65">
        <f t="shared" si="4"/>
        <v>96.1</v>
      </c>
      <c r="AK6" s="65">
        <f t="shared" si="4"/>
        <v>97.1</v>
      </c>
      <c r="AL6" s="65">
        <f t="shared" si="4"/>
        <v>92.4</v>
      </c>
      <c r="AM6" s="65">
        <f t="shared" si="4"/>
        <v>98.6</v>
      </c>
      <c r="AN6" s="65">
        <f t="shared" si="4"/>
        <v>98.1</v>
      </c>
      <c r="AO6" s="65">
        <f t="shared" si="4"/>
        <v>97.9</v>
      </c>
      <c r="AP6" s="65">
        <f t="shared" si="4"/>
        <v>96.6</v>
      </c>
      <c r="AQ6" s="65">
        <f t="shared" si="4"/>
        <v>96.7</v>
      </c>
      <c r="AR6" s="65" t="str">
        <f>IF(AR8="-","【-】","【"&amp;SUBSTITUTE(TEXT(AR8,"#,##0.0"),"-","△")&amp;"】")</f>
        <v>【98.4】</v>
      </c>
      <c r="AS6" s="65">
        <f>IF(AS8="-",NA(),AS8)</f>
        <v>91.4</v>
      </c>
      <c r="AT6" s="65">
        <f t="shared" ref="AT6:BB6" si="5">IF(AT8="-",NA(),AT8)</f>
        <v>92.8</v>
      </c>
      <c r="AU6" s="65">
        <f t="shared" si="5"/>
        <v>91.6</v>
      </c>
      <c r="AV6" s="65">
        <f t="shared" si="5"/>
        <v>92.3</v>
      </c>
      <c r="AW6" s="65">
        <f t="shared" si="5"/>
        <v>86.6</v>
      </c>
      <c r="AX6" s="65">
        <f t="shared" si="5"/>
        <v>89.6</v>
      </c>
      <c r="AY6" s="65">
        <f t="shared" si="5"/>
        <v>89.6</v>
      </c>
      <c r="AZ6" s="65">
        <f t="shared" si="5"/>
        <v>88</v>
      </c>
      <c r="BA6" s="65">
        <f t="shared" si="5"/>
        <v>86.2</v>
      </c>
      <c r="BB6" s="65">
        <f t="shared" si="5"/>
        <v>84.2</v>
      </c>
      <c r="BC6" s="65" t="str">
        <f>IF(BC8="-","【-】","【"&amp;SUBSTITUTE(TEXT(BC8,"#,##0.0"),"-","△")&amp;"】")</f>
        <v>【89.5】</v>
      </c>
      <c r="BD6" s="65">
        <f>IF(BD8="-",NA(),BD8)</f>
        <v>63.2</v>
      </c>
      <c r="BE6" s="65">
        <f t="shared" ref="BE6:BM6" si="6">IF(BE8="-",NA(),BE8)</f>
        <v>65.400000000000006</v>
      </c>
      <c r="BF6" s="65">
        <f t="shared" si="6"/>
        <v>70.3</v>
      </c>
      <c r="BG6" s="65">
        <f t="shared" si="6"/>
        <v>70.2</v>
      </c>
      <c r="BH6" s="65">
        <f t="shared" si="6"/>
        <v>83.6</v>
      </c>
      <c r="BI6" s="65">
        <f t="shared" si="6"/>
        <v>99.7</v>
      </c>
      <c r="BJ6" s="65">
        <f t="shared" si="6"/>
        <v>103.1</v>
      </c>
      <c r="BK6" s="65">
        <f t="shared" si="6"/>
        <v>87.1</v>
      </c>
      <c r="BL6" s="65">
        <f t="shared" si="6"/>
        <v>81.599999999999994</v>
      </c>
      <c r="BM6" s="65">
        <f t="shared" si="6"/>
        <v>119.5</v>
      </c>
      <c r="BN6" s="65" t="str">
        <f>IF(BN8="-","【-】","【"&amp;SUBSTITUTE(TEXT(BN8,"#,##0.0"),"-","△")&amp;"】")</f>
        <v>【63.6】</v>
      </c>
      <c r="BO6" s="65">
        <f>IF(BO8="-",NA(),BO8)</f>
        <v>71.2</v>
      </c>
      <c r="BP6" s="65">
        <f t="shared" ref="BP6:BX6" si="7">IF(BP8="-",NA(),BP8)</f>
        <v>65.900000000000006</v>
      </c>
      <c r="BQ6" s="65">
        <f t="shared" si="7"/>
        <v>66.3</v>
      </c>
      <c r="BR6" s="65">
        <f t="shared" si="7"/>
        <v>64.8</v>
      </c>
      <c r="BS6" s="65">
        <f t="shared" si="7"/>
        <v>61.7</v>
      </c>
      <c r="BT6" s="65">
        <f t="shared" si="7"/>
        <v>69.2</v>
      </c>
      <c r="BU6" s="65">
        <f t="shared" si="7"/>
        <v>69.2</v>
      </c>
      <c r="BV6" s="65">
        <f t="shared" si="7"/>
        <v>69.099999999999994</v>
      </c>
      <c r="BW6" s="65">
        <f t="shared" si="7"/>
        <v>69.8</v>
      </c>
      <c r="BX6" s="65">
        <f t="shared" si="7"/>
        <v>69.8</v>
      </c>
      <c r="BY6" s="65" t="str">
        <f>IF(BY8="-","【-】","【"&amp;SUBSTITUTE(TEXT(BY8,"#,##0.0"),"-","△")&amp;"】")</f>
        <v>【74.2】</v>
      </c>
      <c r="BZ6" s="66">
        <f>IF(BZ8="-",NA(),BZ8)</f>
        <v>30272</v>
      </c>
      <c r="CA6" s="66">
        <f t="shared" ref="CA6:CI6" si="8">IF(CA8="-",NA(),CA8)</f>
        <v>32355</v>
      </c>
      <c r="CB6" s="66">
        <f t="shared" si="8"/>
        <v>33679</v>
      </c>
      <c r="CC6" s="66">
        <f t="shared" si="8"/>
        <v>34396</v>
      </c>
      <c r="CD6" s="66">
        <f t="shared" si="8"/>
        <v>34999</v>
      </c>
      <c r="CE6" s="66">
        <f t="shared" si="8"/>
        <v>43624</v>
      </c>
      <c r="CF6" s="66">
        <f t="shared" si="8"/>
        <v>43981</v>
      </c>
      <c r="CG6" s="66">
        <f t="shared" si="8"/>
        <v>45099</v>
      </c>
      <c r="CH6" s="66">
        <f t="shared" si="8"/>
        <v>45085</v>
      </c>
      <c r="CI6" s="66">
        <f t="shared" si="8"/>
        <v>33492</v>
      </c>
      <c r="CJ6" s="65" t="str">
        <f>IF(CJ8="-","【-】","【"&amp;SUBSTITUTE(TEXT(CJ8,"#,##0"),"-","△")&amp;"】")</f>
        <v>【49,667】</v>
      </c>
      <c r="CK6" s="66">
        <f>IF(CK8="-",NA(),CK8)</f>
        <v>9095</v>
      </c>
      <c r="CL6" s="66">
        <f t="shared" ref="CL6:CT6" si="9">IF(CL8="-",NA(),CL8)</f>
        <v>9759</v>
      </c>
      <c r="CM6" s="66">
        <f t="shared" si="9"/>
        <v>9884</v>
      </c>
      <c r="CN6" s="66">
        <f t="shared" si="9"/>
        <v>10113</v>
      </c>
      <c r="CO6" s="66">
        <f t="shared" si="9"/>
        <v>9924</v>
      </c>
      <c r="CP6" s="66">
        <f t="shared" si="9"/>
        <v>10842</v>
      </c>
      <c r="CQ6" s="66">
        <f t="shared" si="9"/>
        <v>11009</v>
      </c>
      <c r="CR6" s="66">
        <f t="shared" si="9"/>
        <v>11173</v>
      </c>
      <c r="CS6" s="66">
        <f t="shared" si="9"/>
        <v>11881</v>
      </c>
      <c r="CT6" s="66">
        <f t="shared" si="9"/>
        <v>9976</v>
      </c>
      <c r="CU6" s="65" t="str">
        <f>IF(CU8="-","【-】","【"&amp;SUBSTITUTE(TEXT(CU8,"#,##0"),"-","△")&amp;"】")</f>
        <v>【13,758】</v>
      </c>
      <c r="CV6" s="65">
        <f>IF(CV8="-",NA(),CV8)</f>
        <v>61.2</v>
      </c>
      <c r="CW6" s="65">
        <f t="shared" ref="CW6:DE6" si="10">IF(CW8="-",NA(),CW8)</f>
        <v>61.6</v>
      </c>
      <c r="CX6" s="65">
        <f t="shared" si="10"/>
        <v>64.400000000000006</v>
      </c>
      <c r="CY6" s="65">
        <f t="shared" si="10"/>
        <v>63.6</v>
      </c>
      <c r="CZ6" s="65">
        <f t="shared" si="10"/>
        <v>68</v>
      </c>
      <c r="DA6" s="65">
        <f t="shared" si="10"/>
        <v>56.7</v>
      </c>
      <c r="DB6" s="65">
        <f t="shared" si="10"/>
        <v>56.5</v>
      </c>
      <c r="DC6" s="65">
        <f t="shared" si="10"/>
        <v>57.6</v>
      </c>
      <c r="DD6" s="65">
        <f t="shared" si="10"/>
        <v>58.3</v>
      </c>
      <c r="DE6" s="65">
        <f t="shared" si="10"/>
        <v>63.4</v>
      </c>
      <c r="DF6" s="65" t="str">
        <f>IF(DF8="-","【-】","【"&amp;SUBSTITUTE(TEXT(DF8,"#,##0.0"),"-","△")&amp;"】")</f>
        <v>【55.2】</v>
      </c>
      <c r="DG6" s="65">
        <f>IF(DG8="-",NA(),DG8)</f>
        <v>17.7</v>
      </c>
      <c r="DH6" s="65">
        <f t="shared" ref="DH6:DP6" si="11">IF(DH8="-",NA(),DH8)</f>
        <v>18.7</v>
      </c>
      <c r="DI6" s="65">
        <f t="shared" si="11"/>
        <v>17.7</v>
      </c>
      <c r="DJ6" s="65">
        <f t="shared" si="11"/>
        <v>16.399999999999999</v>
      </c>
      <c r="DK6" s="65">
        <f t="shared" si="11"/>
        <v>15.9</v>
      </c>
      <c r="DL6" s="65">
        <f t="shared" si="11"/>
        <v>22.3</v>
      </c>
      <c r="DM6" s="65">
        <f t="shared" si="11"/>
        <v>22</v>
      </c>
      <c r="DN6" s="65">
        <f t="shared" si="11"/>
        <v>21.3</v>
      </c>
      <c r="DO6" s="65">
        <f t="shared" si="11"/>
        <v>22</v>
      </c>
      <c r="DP6" s="65">
        <f t="shared" si="11"/>
        <v>18.7</v>
      </c>
      <c r="DQ6" s="65" t="str">
        <f>IF(DQ8="-","【-】","【"&amp;SUBSTITUTE(TEXT(DQ8,"#,##0.0"),"-","△")&amp;"】")</f>
        <v>【24.1】</v>
      </c>
      <c r="DR6" s="65">
        <f>IF(DR8="-",NA(),DR8)</f>
        <v>41.8</v>
      </c>
      <c r="DS6" s="65">
        <f t="shared" ref="DS6:EA6" si="12">IF(DS8="-",NA(),DS8)</f>
        <v>44.3</v>
      </c>
      <c r="DT6" s="65">
        <f t="shared" si="12"/>
        <v>50.1</v>
      </c>
      <c r="DU6" s="65">
        <f t="shared" si="12"/>
        <v>49.6</v>
      </c>
      <c r="DV6" s="65">
        <f t="shared" si="12"/>
        <v>52.5</v>
      </c>
      <c r="DW6" s="65">
        <f t="shared" si="12"/>
        <v>47.2</v>
      </c>
      <c r="DX6" s="65">
        <f t="shared" si="12"/>
        <v>48.2</v>
      </c>
      <c r="DY6" s="65">
        <f t="shared" si="12"/>
        <v>49.7</v>
      </c>
      <c r="DZ6" s="65">
        <f t="shared" si="12"/>
        <v>48.1</v>
      </c>
      <c r="EA6" s="65">
        <f t="shared" si="12"/>
        <v>52.5</v>
      </c>
      <c r="EB6" s="65" t="str">
        <f>IF(EB8="-","【-】","【"&amp;SUBSTITUTE(TEXT(EB8,"#,##0.0"),"-","△")&amp;"】")</f>
        <v>【50.7】</v>
      </c>
      <c r="EC6" s="65">
        <f>IF(EC8="-",NA(),EC8)</f>
        <v>78.400000000000006</v>
      </c>
      <c r="ED6" s="65">
        <f t="shared" ref="ED6:EL6" si="13">IF(ED8="-",NA(),ED8)</f>
        <v>79</v>
      </c>
      <c r="EE6" s="65">
        <f t="shared" si="13"/>
        <v>79.5</v>
      </c>
      <c r="EF6" s="65">
        <f t="shared" si="13"/>
        <v>69.099999999999994</v>
      </c>
      <c r="EG6" s="65">
        <f t="shared" si="13"/>
        <v>71.900000000000006</v>
      </c>
      <c r="EH6" s="65">
        <f t="shared" si="13"/>
        <v>61.6</v>
      </c>
      <c r="EI6" s="65">
        <f t="shared" si="13"/>
        <v>61.6</v>
      </c>
      <c r="EJ6" s="65">
        <f t="shared" si="13"/>
        <v>66.900000000000006</v>
      </c>
      <c r="EK6" s="65">
        <f t="shared" si="13"/>
        <v>66.5</v>
      </c>
      <c r="EL6" s="65">
        <f t="shared" si="13"/>
        <v>69.7</v>
      </c>
      <c r="EM6" s="65" t="str">
        <f>IF(EM8="-","【-】","【"&amp;SUBSTITUTE(TEXT(EM8,"#,##0.0"),"-","△")&amp;"】")</f>
        <v>【65.7】</v>
      </c>
      <c r="EN6" s="66">
        <f>IF(EN8="-",NA(),EN8)</f>
        <v>40399151</v>
      </c>
      <c r="EO6" s="66">
        <f t="shared" ref="EO6:EW6" si="14">IF(EO8="-",NA(),EO8)</f>
        <v>40941059</v>
      </c>
      <c r="EP6" s="66">
        <f t="shared" si="14"/>
        <v>41276543</v>
      </c>
      <c r="EQ6" s="66">
        <f t="shared" si="14"/>
        <v>40411598</v>
      </c>
      <c r="ER6" s="66">
        <f t="shared" si="14"/>
        <v>45233261</v>
      </c>
      <c r="ES6" s="66">
        <f t="shared" si="14"/>
        <v>34077241</v>
      </c>
      <c r="ET6" s="66">
        <f t="shared" si="14"/>
        <v>34106897</v>
      </c>
      <c r="EU6" s="66">
        <f t="shared" si="14"/>
        <v>37367806</v>
      </c>
      <c r="EV6" s="66">
        <f t="shared" si="14"/>
        <v>39301664</v>
      </c>
      <c r="EW6" s="66">
        <f t="shared" si="14"/>
        <v>37752628</v>
      </c>
      <c r="EX6" s="66" t="str">
        <f>IF(EX8="-","【-】","【"&amp;SUBSTITUTE(TEXT(EX8,"#,##0"),"-","△")&amp;"】")</f>
        <v>【44,050,160】</v>
      </c>
    </row>
    <row r="7" spans="1:154" s="67" customFormat="1">
      <c r="A7" s="48" t="s">
        <v>122</v>
      </c>
      <c r="B7" s="63">
        <f t="shared" ref="B7:AG7" si="15">B8</f>
        <v>2016</v>
      </c>
      <c r="C7" s="63">
        <f t="shared" si="15"/>
        <v>163228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16</v>
      </c>
      <c r="R7" s="63" t="str">
        <f t="shared" si="15"/>
        <v>対象</v>
      </c>
      <c r="S7" s="63" t="str">
        <f t="shared" si="15"/>
        <v>ド 透 訓</v>
      </c>
      <c r="T7" s="63" t="str">
        <f t="shared" si="15"/>
        <v>救 へ 輪</v>
      </c>
      <c r="U7" s="64">
        <f>U8</f>
        <v>21275</v>
      </c>
      <c r="V7" s="64">
        <f>V8</f>
        <v>16312</v>
      </c>
      <c r="W7" s="63" t="str">
        <f>W8</f>
        <v>非該当</v>
      </c>
      <c r="X7" s="63" t="str">
        <f t="shared" si="15"/>
        <v>１０：１</v>
      </c>
      <c r="Y7" s="64">
        <f t="shared" si="15"/>
        <v>148</v>
      </c>
      <c r="Z7" s="64" t="str">
        <f t="shared" si="15"/>
        <v>-</v>
      </c>
      <c r="AA7" s="64" t="str">
        <f t="shared" si="15"/>
        <v>-</v>
      </c>
      <c r="AB7" s="64">
        <f t="shared" si="15"/>
        <v>51</v>
      </c>
      <c r="AC7" s="64" t="str">
        <f t="shared" si="15"/>
        <v>-</v>
      </c>
      <c r="AD7" s="64">
        <f t="shared" si="15"/>
        <v>199</v>
      </c>
      <c r="AE7" s="64">
        <f t="shared" si="15"/>
        <v>199</v>
      </c>
      <c r="AF7" s="64" t="str">
        <f t="shared" si="15"/>
        <v>-</v>
      </c>
      <c r="AG7" s="64">
        <f t="shared" si="15"/>
        <v>199</v>
      </c>
      <c r="AH7" s="65">
        <f>AH8</f>
        <v>97</v>
      </c>
      <c r="AI7" s="65">
        <f t="shared" ref="AI7:AQ7" si="16">AI8</f>
        <v>97.3</v>
      </c>
      <c r="AJ7" s="65">
        <f t="shared" si="16"/>
        <v>96.1</v>
      </c>
      <c r="AK7" s="65">
        <f t="shared" si="16"/>
        <v>97.1</v>
      </c>
      <c r="AL7" s="65">
        <f t="shared" si="16"/>
        <v>92.4</v>
      </c>
      <c r="AM7" s="65">
        <f t="shared" si="16"/>
        <v>98.6</v>
      </c>
      <c r="AN7" s="65">
        <f t="shared" si="16"/>
        <v>98.1</v>
      </c>
      <c r="AO7" s="65">
        <f t="shared" si="16"/>
        <v>97.9</v>
      </c>
      <c r="AP7" s="65">
        <f t="shared" si="16"/>
        <v>96.6</v>
      </c>
      <c r="AQ7" s="65">
        <f t="shared" si="16"/>
        <v>96.7</v>
      </c>
      <c r="AR7" s="65"/>
      <c r="AS7" s="65">
        <f>AS8</f>
        <v>91.4</v>
      </c>
      <c r="AT7" s="65">
        <f t="shared" ref="AT7:BB7" si="17">AT8</f>
        <v>92.8</v>
      </c>
      <c r="AU7" s="65">
        <f t="shared" si="17"/>
        <v>91.6</v>
      </c>
      <c r="AV7" s="65">
        <f t="shared" si="17"/>
        <v>92.3</v>
      </c>
      <c r="AW7" s="65">
        <f t="shared" si="17"/>
        <v>86.6</v>
      </c>
      <c r="AX7" s="65">
        <f t="shared" si="17"/>
        <v>89.6</v>
      </c>
      <c r="AY7" s="65">
        <f t="shared" si="17"/>
        <v>89.6</v>
      </c>
      <c r="AZ7" s="65">
        <f t="shared" si="17"/>
        <v>88</v>
      </c>
      <c r="BA7" s="65">
        <f t="shared" si="17"/>
        <v>86.2</v>
      </c>
      <c r="BB7" s="65">
        <f t="shared" si="17"/>
        <v>84.2</v>
      </c>
      <c r="BC7" s="65"/>
      <c r="BD7" s="65">
        <f>BD8</f>
        <v>63.2</v>
      </c>
      <c r="BE7" s="65">
        <f t="shared" ref="BE7:BM7" si="18">BE8</f>
        <v>65.400000000000006</v>
      </c>
      <c r="BF7" s="65">
        <f t="shared" si="18"/>
        <v>70.3</v>
      </c>
      <c r="BG7" s="65">
        <f t="shared" si="18"/>
        <v>70.2</v>
      </c>
      <c r="BH7" s="65">
        <f t="shared" si="18"/>
        <v>83.6</v>
      </c>
      <c r="BI7" s="65">
        <f t="shared" si="18"/>
        <v>99.7</v>
      </c>
      <c r="BJ7" s="65">
        <f t="shared" si="18"/>
        <v>103.1</v>
      </c>
      <c r="BK7" s="65">
        <f t="shared" si="18"/>
        <v>87.1</v>
      </c>
      <c r="BL7" s="65">
        <f t="shared" si="18"/>
        <v>81.599999999999994</v>
      </c>
      <c r="BM7" s="65">
        <f t="shared" si="18"/>
        <v>119.5</v>
      </c>
      <c r="BN7" s="65"/>
      <c r="BO7" s="65">
        <f>BO8</f>
        <v>71.2</v>
      </c>
      <c r="BP7" s="65">
        <f t="shared" ref="BP7:BX7" si="19">BP8</f>
        <v>65.900000000000006</v>
      </c>
      <c r="BQ7" s="65">
        <f t="shared" si="19"/>
        <v>66.3</v>
      </c>
      <c r="BR7" s="65">
        <f t="shared" si="19"/>
        <v>64.8</v>
      </c>
      <c r="BS7" s="65">
        <f t="shared" si="19"/>
        <v>61.7</v>
      </c>
      <c r="BT7" s="65">
        <f t="shared" si="19"/>
        <v>69.2</v>
      </c>
      <c r="BU7" s="65">
        <f t="shared" si="19"/>
        <v>69.2</v>
      </c>
      <c r="BV7" s="65">
        <f t="shared" si="19"/>
        <v>69.099999999999994</v>
      </c>
      <c r="BW7" s="65">
        <f t="shared" si="19"/>
        <v>69.8</v>
      </c>
      <c r="BX7" s="65">
        <f t="shared" si="19"/>
        <v>69.8</v>
      </c>
      <c r="BY7" s="65"/>
      <c r="BZ7" s="66">
        <f>BZ8</f>
        <v>30272</v>
      </c>
      <c r="CA7" s="66">
        <f t="shared" ref="CA7:CI7" si="20">CA8</f>
        <v>32355</v>
      </c>
      <c r="CB7" s="66">
        <f t="shared" si="20"/>
        <v>33679</v>
      </c>
      <c r="CC7" s="66">
        <f t="shared" si="20"/>
        <v>34396</v>
      </c>
      <c r="CD7" s="66">
        <f t="shared" si="20"/>
        <v>34999</v>
      </c>
      <c r="CE7" s="66">
        <f t="shared" si="20"/>
        <v>43624</v>
      </c>
      <c r="CF7" s="66">
        <f t="shared" si="20"/>
        <v>43981</v>
      </c>
      <c r="CG7" s="66">
        <f t="shared" si="20"/>
        <v>45099</v>
      </c>
      <c r="CH7" s="66">
        <f t="shared" si="20"/>
        <v>45085</v>
      </c>
      <c r="CI7" s="66">
        <f t="shared" si="20"/>
        <v>33492</v>
      </c>
      <c r="CJ7" s="65"/>
      <c r="CK7" s="66">
        <f>CK8</f>
        <v>9095</v>
      </c>
      <c r="CL7" s="66">
        <f t="shared" ref="CL7:CT7" si="21">CL8</f>
        <v>9759</v>
      </c>
      <c r="CM7" s="66">
        <f t="shared" si="21"/>
        <v>9884</v>
      </c>
      <c r="CN7" s="66">
        <f t="shared" si="21"/>
        <v>10113</v>
      </c>
      <c r="CO7" s="66">
        <f t="shared" si="21"/>
        <v>9924</v>
      </c>
      <c r="CP7" s="66">
        <f t="shared" si="21"/>
        <v>10842</v>
      </c>
      <c r="CQ7" s="66">
        <f t="shared" si="21"/>
        <v>11009</v>
      </c>
      <c r="CR7" s="66">
        <f t="shared" si="21"/>
        <v>11173</v>
      </c>
      <c r="CS7" s="66">
        <f t="shared" si="21"/>
        <v>11881</v>
      </c>
      <c r="CT7" s="66">
        <f t="shared" si="21"/>
        <v>9976</v>
      </c>
      <c r="CU7" s="65"/>
      <c r="CV7" s="65">
        <f>CV8</f>
        <v>61.2</v>
      </c>
      <c r="CW7" s="65">
        <f t="shared" ref="CW7:DE7" si="22">CW8</f>
        <v>61.6</v>
      </c>
      <c r="CX7" s="65">
        <f t="shared" si="22"/>
        <v>64.400000000000006</v>
      </c>
      <c r="CY7" s="65">
        <f t="shared" si="22"/>
        <v>63.6</v>
      </c>
      <c r="CZ7" s="65">
        <f t="shared" si="22"/>
        <v>68</v>
      </c>
      <c r="DA7" s="65">
        <f t="shared" si="22"/>
        <v>56.7</v>
      </c>
      <c r="DB7" s="65">
        <f t="shared" si="22"/>
        <v>56.5</v>
      </c>
      <c r="DC7" s="65">
        <f t="shared" si="22"/>
        <v>57.6</v>
      </c>
      <c r="DD7" s="65">
        <f t="shared" si="22"/>
        <v>58.3</v>
      </c>
      <c r="DE7" s="65">
        <f t="shared" si="22"/>
        <v>63.4</v>
      </c>
      <c r="DF7" s="65"/>
      <c r="DG7" s="65">
        <f>DG8</f>
        <v>17.7</v>
      </c>
      <c r="DH7" s="65">
        <f t="shared" ref="DH7:DP7" si="23">DH8</f>
        <v>18.7</v>
      </c>
      <c r="DI7" s="65">
        <f t="shared" si="23"/>
        <v>17.7</v>
      </c>
      <c r="DJ7" s="65">
        <f t="shared" si="23"/>
        <v>16.399999999999999</v>
      </c>
      <c r="DK7" s="65">
        <f t="shared" si="23"/>
        <v>15.9</v>
      </c>
      <c r="DL7" s="65">
        <f t="shared" si="23"/>
        <v>22.3</v>
      </c>
      <c r="DM7" s="65">
        <f t="shared" si="23"/>
        <v>22</v>
      </c>
      <c r="DN7" s="65">
        <f t="shared" si="23"/>
        <v>21.3</v>
      </c>
      <c r="DO7" s="65">
        <f t="shared" si="23"/>
        <v>22</v>
      </c>
      <c r="DP7" s="65">
        <f t="shared" si="23"/>
        <v>18.7</v>
      </c>
      <c r="DQ7" s="65"/>
      <c r="DR7" s="65">
        <f>DR8</f>
        <v>41.8</v>
      </c>
      <c r="DS7" s="65">
        <f t="shared" ref="DS7:EA7" si="24">DS8</f>
        <v>44.3</v>
      </c>
      <c r="DT7" s="65">
        <f t="shared" si="24"/>
        <v>50.1</v>
      </c>
      <c r="DU7" s="65">
        <f t="shared" si="24"/>
        <v>49.6</v>
      </c>
      <c r="DV7" s="65">
        <f t="shared" si="24"/>
        <v>52.5</v>
      </c>
      <c r="DW7" s="65">
        <f t="shared" si="24"/>
        <v>47.2</v>
      </c>
      <c r="DX7" s="65">
        <f t="shared" si="24"/>
        <v>48.2</v>
      </c>
      <c r="DY7" s="65">
        <f t="shared" si="24"/>
        <v>49.7</v>
      </c>
      <c r="DZ7" s="65">
        <f t="shared" si="24"/>
        <v>48.1</v>
      </c>
      <c r="EA7" s="65">
        <f t="shared" si="24"/>
        <v>52.5</v>
      </c>
      <c r="EB7" s="65"/>
      <c r="EC7" s="65">
        <f>EC8</f>
        <v>78.400000000000006</v>
      </c>
      <c r="ED7" s="65">
        <f t="shared" ref="ED7:EL7" si="25">ED8</f>
        <v>79</v>
      </c>
      <c r="EE7" s="65">
        <f t="shared" si="25"/>
        <v>79.5</v>
      </c>
      <c r="EF7" s="65">
        <f t="shared" si="25"/>
        <v>69.099999999999994</v>
      </c>
      <c r="EG7" s="65">
        <f t="shared" si="25"/>
        <v>71.900000000000006</v>
      </c>
      <c r="EH7" s="65">
        <f t="shared" si="25"/>
        <v>61.6</v>
      </c>
      <c r="EI7" s="65">
        <f t="shared" si="25"/>
        <v>61.6</v>
      </c>
      <c r="EJ7" s="65">
        <f t="shared" si="25"/>
        <v>66.900000000000006</v>
      </c>
      <c r="EK7" s="65">
        <f t="shared" si="25"/>
        <v>66.5</v>
      </c>
      <c r="EL7" s="65">
        <f t="shared" si="25"/>
        <v>69.7</v>
      </c>
      <c r="EM7" s="65"/>
      <c r="EN7" s="66">
        <f>EN8</f>
        <v>40399151</v>
      </c>
      <c r="EO7" s="66">
        <f t="shared" ref="EO7:EW7" si="26">EO8</f>
        <v>40941059</v>
      </c>
      <c r="EP7" s="66">
        <f t="shared" si="26"/>
        <v>41276543</v>
      </c>
      <c r="EQ7" s="66">
        <f t="shared" si="26"/>
        <v>40411598</v>
      </c>
      <c r="ER7" s="66">
        <f t="shared" si="26"/>
        <v>45233261</v>
      </c>
      <c r="ES7" s="66">
        <f t="shared" si="26"/>
        <v>34077241</v>
      </c>
      <c r="ET7" s="66">
        <f t="shared" si="26"/>
        <v>34106897</v>
      </c>
      <c r="EU7" s="66">
        <f t="shared" si="26"/>
        <v>37367806</v>
      </c>
      <c r="EV7" s="66">
        <f t="shared" si="26"/>
        <v>39301664</v>
      </c>
      <c r="EW7" s="66">
        <f t="shared" si="26"/>
        <v>37752628</v>
      </c>
      <c r="EX7" s="66"/>
    </row>
    <row r="8" spans="1:154" s="67" customFormat="1">
      <c r="A8" s="48"/>
      <c r="B8" s="68">
        <v>2016</v>
      </c>
      <c r="C8" s="68">
        <v>163228</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21275</v>
      </c>
      <c r="V8" s="69">
        <v>16312</v>
      </c>
      <c r="W8" s="68" t="s">
        <v>134</v>
      </c>
      <c r="X8" s="70" t="s">
        <v>135</v>
      </c>
      <c r="Y8" s="69">
        <v>148</v>
      </c>
      <c r="Z8" s="69" t="s">
        <v>136</v>
      </c>
      <c r="AA8" s="69" t="s">
        <v>136</v>
      </c>
      <c r="AB8" s="69">
        <v>51</v>
      </c>
      <c r="AC8" s="69" t="s">
        <v>136</v>
      </c>
      <c r="AD8" s="69">
        <v>199</v>
      </c>
      <c r="AE8" s="69">
        <v>199</v>
      </c>
      <c r="AF8" s="69" t="s">
        <v>136</v>
      </c>
      <c r="AG8" s="69">
        <v>199</v>
      </c>
      <c r="AH8" s="71">
        <v>97</v>
      </c>
      <c r="AI8" s="71">
        <v>97.3</v>
      </c>
      <c r="AJ8" s="71">
        <v>96.1</v>
      </c>
      <c r="AK8" s="71">
        <v>97.1</v>
      </c>
      <c r="AL8" s="71">
        <v>92.4</v>
      </c>
      <c r="AM8" s="71">
        <v>98.6</v>
      </c>
      <c r="AN8" s="71">
        <v>98.1</v>
      </c>
      <c r="AO8" s="71">
        <v>97.9</v>
      </c>
      <c r="AP8" s="71">
        <v>96.6</v>
      </c>
      <c r="AQ8" s="71">
        <v>96.7</v>
      </c>
      <c r="AR8" s="71">
        <v>98.4</v>
      </c>
      <c r="AS8" s="71">
        <v>91.4</v>
      </c>
      <c r="AT8" s="71">
        <v>92.8</v>
      </c>
      <c r="AU8" s="71">
        <v>91.6</v>
      </c>
      <c r="AV8" s="71">
        <v>92.3</v>
      </c>
      <c r="AW8" s="71">
        <v>86.6</v>
      </c>
      <c r="AX8" s="71">
        <v>89.6</v>
      </c>
      <c r="AY8" s="71">
        <v>89.6</v>
      </c>
      <c r="AZ8" s="71">
        <v>88</v>
      </c>
      <c r="BA8" s="71">
        <v>86.2</v>
      </c>
      <c r="BB8" s="71">
        <v>84.2</v>
      </c>
      <c r="BC8" s="71">
        <v>89.5</v>
      </c>
      <c r="BD8" s="72">
        <v>63.2</v>
      </c>
      <c r="BE8" s="72">
        <v>65.400000000000006</v>
      </c>
      <c r="BF8" s="72">
        <v>70.3</v>
      </c>
      <c r="BG8" s="72">
        <v>70.2</v>
      </c>
      <c r="BH8" s="72">
        <v>83.6</v>
      </c>
      <c r="BI8" s="72">
        <v>99.7</v>
      </c>
      <c r="BJ8" s="72">
        <v>103.1</v>
      </c>
      <c r="BK8" s="72">
        <v>87.1</v>
      </c>
      <c r="BL8" s="72">
        <v>81.599999999999994</v>
      </c>
      <c r="BM8" s="72">
        <v>119.5</v>
      </c>
      <c r="BN8" s="72">
        <v>63.6</v>
      </c>
      <c r="BO8" s="71">
        <v>71.2</v>
      </c>
      <c r="BP8" s="71">
        <v>65.900000000000006</v>
      </c>
      <c r="BQ8" s="71">
        <v>66.3</v>
      </c>
      <c r="BR8" s="71">
        <v>64.8</v>
      </c>
      <c r="BS8" s="71">
        <v>61.7</v>
      </c>
      <c r="BT8" s="71">
        <v>69.2</v>
      </c>
      <c r="BU8" s="71">
        <v>69.2</v>
      </c>
      <c r="BV8" s="71">
        <v>69.099999999999994</v>
      </c>
      <c r="BW8" s="71">
        <v>69.8</v>
      </c>
      <c r="BX8" s="71">
        <v>69.8</v>
      </c>
      <c r="BY8" s="71">
        <v>74.2</v>
      </c>
      <c r="BZ8" s="72">
        <v>30272</v>
      </c>
      <c r="CA8" s="72">
        <v>32355</v>
      </c>
      <c r="CB8" s="72">
        <v>33679</v>
      </c>
      <c r="CC8" s="72">
        <v>34396</v>
      </c>
      <c r="CD8" s="72">
        <v>34999</v>
      </c>
      <c r="CE8" s="72">
        <v>43624</v>
      </c>
      <c r="CF8" s="72">
        <v>43981</v>
      </c>
      <c r="CG8" s="72">
        <v>45099</v>
      </c>
      <c r="CH8" s="72">
        <v>45085</v>
      </c>
      <c r="CI8" s="72">
        <v>33492</v>
      </c>
      <c r="CJ8" s="71">
        <v>49667</v>
      </c>
      <c r="CK8" s="72">
        <v>9095</v>
      </c>
      <c r="CL8" s="72">
        <v>9759</v>
      </c>
      <c r="CM8" s="72">
        <v>9884</v>
      </c>
      <c r="CN8" s="72">
        <v>10113</v>
      </c>
      <c r="CO8" s="72">
        <v>9924</v>
      </c>
      <c r="CP8" s="72">
        <v>10842</v>
      </c>
      <c r="CQ8" s="72">
        <v>11009</v>
      </c>
      <c r="CR8" s="72">
        <v>11173</v>
      </c>
      <c r="CS8" s="72">
        <v>11881</v>
      </c>
      <c r="CT8" s="72">
        <v>9976</v>
      </c>
      <c r="CU8" s="71">
        <v>13758</v>
      </c>
      <c r="CV8" s="72">
        <v>61.2</v>
      </c>
      <c r="CW8" s="72">
        <v>61.6</v>
      </c>
      <c r="CX8" s="72">
        <v>64.400000000000006</v>
      </c>
      <c r="CY8" s="72">
        <v>63.6</v>
      </c>
      <c r="CZ8" s="72">
        <v>68</v>
      </c>
      <c r="DA8" s="72">
        <v>56.7</v>
      </c>
      <c r="DB8" s="72">
        <v>56.5</v>
      </c>
      <c r="DC8" s="72">
        <v>57.6</v>
      </c>
      <c r="DD8" s="72">
        <v>58.3</v>
      </c>
      <c r="DE8" s="72">
        <v>63.4</v>
      </c>
      <c r="DF8" s="72">
        <v>55.2</v>
      </c>
      <c r="DG8" s="72">
        <v>17.7</v>
      </c>
      <c r="DH8" s="72">
        <v>18.7</v>
      </c>
      <c r="DI8" s="72">
        <v>17.7</v>
      </c>
      <c r="DJ8" s="72">
        <v>16.399999999999999</v>
      </c>
      <c r="DK8" s="72">
        <v>15.9</v>
      </c>
      <c r="DL8" s="72">
        <v>22.3</v>
      </c>
      <c r="DM8" s="72">
        <v>22</v>
      </c>
      <c r="DN8" s="72">
        <v>21.3</v>
      </c>
      <c r="DO8" s="72">
        <v>22</v>
      </c>
      <c r="DP8" s="72">
        <v>18.7</v>
      </c>
      <c r="DQ8" s="72">
        <v>24.1</v>
      </c>
      <c r="DR8" s="71">
        <v>41.8</v>
      </c>
      <c r="DS8" s="71">
        <v>44.3</v>
      </c>
      <c r="DT8" s="71">
        <v>50.1</v>
      </c>
      <c r="DU8" s="71">
        <v>49.6</v>
      </c>
      <c r="DV8" s="71">
        <v>52.5</v>
      </c>
      <c r="DW8" s="71">
        <v>47.2</v>
      </c>
      <c r="DX8" s="71">
        <v>48.2</v>
      </c>
      <c r="DY8" s="71">
        <v>49.7</v>
      </c>
      <c r="DZ8" s="71">
        <v>48.1</v>
      </c>
      <c r="EA8" s="71">
        <v>52.5</v>
      </c>
      <c r="EB8" s="71">
        <v>50.7</v>
      </c>
      <c r="EC8" s="71">
        <v>78.400000000000006</v>
      </c>
      <c r="ED8" s="71">
        <v>79</v>
      </c>
      <c r="EE8" s="71">
        <v>79.5</v>
      </c>
      <c r="EF8" s="71">
        <v>69.099999999999994</v>
      </c>
      <c r="EG8" s="71">
        <v>71.900000000000006</v>
      </c>
      <c r="EH8" s="71">
        <v>61.6</v>
      </c>
      <c r="EI8" s="71">
        <v>61.6</v>
      </c>
      <c r="EJ8" s="71">
        <v>66.900000000000006</v>
      </c>
      <c r="EK8" s="71">
        <v>66.5</v>
      </c>
      <c r="EL8" s="71">
        <v>69.7</v>
      </c>
      <c r="EM8" s="71">
        <v>65.7</v>
      </c>
      <c r="EN8" s="72">
        <v>40399151</v>
      </c>
      <c r="EO8" s="72">
        <v>40941059</v>
      </c>
      <c r="EP8" s="72">
        <v>41276543</v>
      </c>
      <c r="EQ8" s="72">
        <v>40411598</v>
      </c>
      <c r="ER8" s="72">
        <v>45233261</v>
      </c>
      <c r="ES8" s="72">
        <v>34077241</v>
      </c>
      <c r="ET8" s="72">
        <v>34106897</v>
      </c>
      <c r="EU8" s="72">
        <v>37367806</v>
      </c>
      <c r="EV8" s="72">
        <v>39301664</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menteadmin</cp:lastModifiedBy>
  <cp:lastPrinted>2018-10-17T02:40:13Z</cp:lastPrinted>
  <dcterms:created xsi:type="dcterms:W3CDTF">2018-06-14T04:21:38Z</dcterms:created>
  <dcterms:modified xsi:type="dcterms:W3CDTF">2018-11-07T06:23:41Z</dcterms:modified>
  <cp:category/>
</cp:coreProperties>
</file>