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server\建設課\上下水道班\事務管理\240928 narise\10 県照会等\市町村支援課\H29\28経営比較分析表Ｈ3001\"/>
    </mc:Choice>
  </mc:AlternateContent>
  <workbookProtection workbookPassword="B319" lockStructure="1"/>
  <bookViews>
    <workbookView xWindow="0" yWindow="0" windowWidth="19200" windowHeight="11370"/>
  </bookViews>
  <sheets>
    <sheet name="法適用_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AT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<sst xmlns="http://schemas.openxmlformats.org/spreadsheetml/2006/main" count="232" uniqueCount="120">
  <si>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</si>
  <si>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</si>
  <si>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</si>
  <si>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</si>
  <si>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</si>
  <si>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</si>
  <si>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</si>
  <si>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</si>
  <si>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</si>
  <si>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</si>
  <si>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</si>
  <si>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</si>
  <si>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</si>
  <si>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</si>
  <si>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</si>
  <si>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</si>
  <si>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</si>
  <si>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</si>
  <si>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</si>
  <si>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</si>
  <si>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</si>
  <si>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</si>
  <si>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</si>
  <si>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</si>
  <si>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</si>
  <si>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</si>
  <si>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</si>
  <si>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</si>
  <si>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</si>
  <si>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</si>
  <si>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</si>
  <si>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</si>
  <si>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</si>
  <si>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</si>
  <si>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</si>
  <si>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</si>
  <si>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</si>
  <si>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</si>
  <si>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</si>
  <si>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</si>
  <si>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</si>
  <si>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</si>
  <si>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</si>
  <si>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</si>
  <si>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</si>
  <si>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</si>
  <si>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</si>
  <si>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</si>
  <si>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</si>
  <si>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</si>
  <si>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</si>
  <si>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</si>
  <si>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</si>
  <si>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</si>
  <si>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</si>
  <si>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</si>
  <si>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</si>
  <si>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</si>
  <si>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</si>
  <si>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</si>
  <si>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</si>
  <si>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</si>
  <si>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</si>
  <si>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</si>
  <si>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</si>
  <si>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</si>
  <si>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</si>
  <si>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</si>
  <si>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</si>
  <si>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</si>
  <si>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</si>
  <si>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</si>
  <si>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</si>
  <si>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</si>
  <si>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</si>
  <si>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</si>
  <si>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</si>
  <si>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</si>
  <si>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</si>
  <si>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</si>
  <si>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</si>
  <si>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</si>
  <si>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</si>
  <si>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</si>
  <si>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</si>
  <si>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</si>
  <si>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</si>
  <si>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</si>
  <si>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</si>
  <si>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</si>
  <si>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</si>
  <si>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</si>
  <si>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</si>
  <si>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</si>
  <si>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</si>
  <si>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</si>
  <si>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</si>
  <si>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</si>
  <si>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</si>
  <si>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</si>
  <si>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</si>
  <si>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</si>
  <si>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</si>
  <si>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</si>
  <si>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</si>
  <si>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上市町</t>
  </si>
  <si>
    <t>法適用</t>
  </si>
  <si>
    <t>水道事業</t>
  </si>
  <si>
    <t>末端給水事業</t>
  </si>
  <si>
    <t>A6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</si>
  <si>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</si>
  <si>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</si>
  <si>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</si>
  <si>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</si>
  <si>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</si>
  <si>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</si>
  <si>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有形固定資産減価償却率、管路の経年化率及び管路更新率から、管路等の老朽化が進んでいると考えられる。</t>
    <phoneticPr fontId="4"/>
  </si>
  <si>
    <t>非設置</t>
    <rPh sb="0" eb="1">
      <t>ヒ</t>
    </rPh>
    <rPh sb="1" eb="3">
      <t>セッチ</t>
    </rPh>
    <phoneticPr fontId="4"/>
  </si>
  <si>
    <t>　本町の水道事業会計は27年連続で純利益を確保しており、経営分析による指標も近年安定した数値を示し、平均と比べても良好であることから、財務状況については一定の健全性を保っていると考えられる。
　しかしながら、起債残高が年々増加している中で、今後、老朽化が進んだ管路や設備の更新といったことを、財政とのバランスを取りながら進めていく必要がある。</t>
    <rPh sb="104" eb="106">
      <t>キサイ</t>
    </rPh>
    <rPh sb="106" eb="108">
      <t>ザンダカ</t>
    </rPh>
    <rPh sb="109" eb="111">
      <t>ネンネン</t>
    </rPh>
    <rPh sb="111" eb="113">
      <t>ゾウカ</t>
    </rPh>
    <rPh sb="117" eb="118">
      <t>ナカ</t>
    </rPh>
    <phoneticPr fontId="4"/>
  </si>
  <si>
    <t>①経常収支比率は、類似団体の平均より高く、100％を超えており、比較的健全な状態にあるといえる。
②累積欠損金比率は、累積欠損金の残高がない状態であり健全な状態である。
③流動比率は、類似団体の平均値を若干下回っている。
④企業債残高対給水収益比率は、近年の配水場の耐震化事業等の大型事業の新規起債の借入により、増加傾向にあり、類似団体の平均値より高くなってきている。
⑤料金回収率は類似団体の平均値を若干上回っている。
⑥給水原価は類似団体の平均値を下回っており、比較的健全な状態にある。
⑦施設利用率は類似団体の平均値より高く、施設の効率性が図られているといえる。
⑧有収率は類似団体の平均値より低く、今後は従来以上に漏水を事前に防ぎ、有収率の向上に努めていく必要がある。</t>
    <rPh sb="18" eb="19">
      <t>タカ</t>
    </rPh>
    <rPh sb="103" eb="104">
      <t>シタ</t>
    </rPh>
    <rPh sb="126" eb="128">
      <t>キンネン</t>
    </rPh>
    <rPh sb="133" eb="135">
      <t>タイシン</t>
    </rPh>
    <rPh sb="135" eb="136">
      <t>カ</t>
    </rPh>
    <rPh sb="136" eb="138">
      <t>ジギョウ</t>
    </rPh>
    <rPh sb="138" eb="139">
      <t>トウ</t>
    </rPh>
    <rPh sb="140" eb="142">
      <t>オオガタ</t>
    </rPh>
    <rPh sb="142" eb="144">
      <t>ジギョウ</t>
    </rPh>
    <rPh sb="145" eb="147">
      <t>シンキ</t>
    </rPh>
    <rPh sb="147" eb="149">
      <t>キサイ</t>
    </rPh>
    <rPh sb="150" eb="152">
      <t>カリイレ</t>
    </rPh>
    <rPh sb="156" eb="158">
      <t>ゾウカ</t>
    </rPh>
    <rPh sb="158" eb="160">
      <t>ケイコウ</t>
    </rPh>
    <rPh sb="201" eb="203">
      <t>ジャッカン</t>
    </rPh>
    <rPh sb="300" eb="301">
      <t>ヒク</t>
    </rPh>
    <rPh sb="306" eb="308">
      <t>ジュウライ</t>
    </rPh>
    <rPh sb="308" eb="310">
      <t>イジョウ</t>
    </rPh>
    <rPh sb="332" eb="33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</si>
</sst>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1.07</c:v>
                </c:pt>
                <c:pt idx="1">
                  <c:v>0.97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8-42F2-BD3D-66601BE3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99904"/>
        <c:axId val="8951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0.66</c:v>
                </c:pt>
                <c:pt idx="3">
                  <c:v>0.99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88-42F2-BD3D-66601BE3D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9904"/>
        <c:axId val="89514368"/>
      </c:lineChart>
      <c:dateAx>
        <c:axId val="8949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14368"/>
        <c:crosses val="autoZero"/>
        <c:auto val="1"/>
        <c:lblOffset val="100"/>
        <c:baseTimeUnit val="years"/>
      </c:dateAx>
      <c:valAx>
        <c:axId val="8951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9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85.29</c:v>
                </c:pt>
                <c:pt idx="1">
                  <c:v>80.48</c:v>
                </c:pt>
                <c:pt idx="2">
                  <c:v>71.13</c:v>
                </c:pt>
                <c:pt idx="3">
                  <c:v>70.66</c:v>
                </c:pt>
                <c:pt idx="4">
                  <c:v>71.67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C-4F7D-A7EF-49F958B72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14496"/>
        <c:axId val="10033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55.68</c:v>
                </c:pt>
                <c:pt idx="1">
                  <c:v>55.64</c:v>
                </c:pt>
                <c:pt idx="2">
                  <c:v>55.13</c:v>
                </c:pt>
                <c:pt idx="3">
                  <c:v>54.77</c:v>
                </c:pt>
                <c:pt idx="4">
                  <c:v>54.92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C-4F7D-A7EF-49F958B72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4496"/>
        <c:axId val="100333056"/>
      </c:lineChart>
      <c:dateAx>
        <c:axId val="10031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33056"/>
        <c:crosses val="autoZero"/>
        <c:auto val="1"/>
        <c:lblOffset val="100"/>
        <c:baseTimeUnit val="years"/>
      </c:dateAx>
      <c:valAx>
        <c:axId val="10033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1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78.41</c:v>
                </c:pt>
                <c:pt idx="1">
                  <c:v>80.61</c:v>
                </c:pt>
                <c:pt idx="2">
                  <c:v>83.29</c:v>
                </c:pt>
                <c:pt idx="3">
                  <c:v>83.02</c:v>
                </c:pt>
                <c:pt idx="4">
                  <c:v>81.650000000000006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C-4A4E-83C6-FE3AAF4B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29440"/>
        <c:axId val="11923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83.18</c:v>
                </c:pt>
                <c:pt idx="1">
                  <c:v>83.09</c:v>
                </c:pt>
                <c:pt idx="2">
                  <c:v>83</c:v>
                </c:pt>
                <c:pt idx="3">
                  <c:v>82.89</c:v>
                </c:pt>
                <c:pt idx="4">
                  <c:v>82.66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C-4A4E-83C6-FE3AAF4BE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29440"/>
        <c:axId val="119235712"/>
      </c:lineChart>
      <c:dateAx>
        <c:axId val="11922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235712"/>
        <c:crosses val="autoZero"/>
        <c:auto val="1"/>
        <c:lblOffset val="100"/>
        <c:baseTimeUnit val="years"/>
      </c:dateAx>
      <c:valAx>
        <c:axId val="11923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2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111.67</c:v>
                </c:pt>
                <c:pt idx="1">
                  <c:v>109.02</c:v>
                </c:pt>
                <c:pt idx="2">
                  <c:v>118.62</c:v>
                </c:pt>
                <c:pt idx="3">
                  <c:v>107.26</c:v>
                </c:pt>
                <c:pt idx="4">
                  <c:v>114.08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9-4C69-815A-49A14827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84096"/>
        <c:axId val="92090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107.57</c:v>
                </c:pt>
                <c:pt idx="1">
                  <c:v>106.55</c:v>
                </c:pt>
                <c:pt idx="2">
                  <c:v>110.01</c:v>
                </c:pt>
                <c:pt idx="3">
                  <c:v>111.21</c:v>
                </c:pt>
                <c:pt idx="4">
                  <c:v>111.71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9-4C69-815A-49A14827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84096"/>
        <c:axId val="92090368"/>
      </c:lineChart>
      <c:dateAx>
        <c:axId val="92084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90368"/>
        <c:crosses val="autoZero"/>
        <c:auto val="1"/>
        <c:lblOffset val="100"/>
        <c:baseTimeUnit val="years"/>
      </c:dateAx>
      <c:valAx>
        <c:axId val="92090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84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40.29</c:v>
                </c:pt>
                <c:pt idx="1">
                  <c:v>40.83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49.84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EE-4DFA-B18F-B5B91F78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2384"/>
        <c:axId val="9211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38.07</c:v>
                </c:pt>
                <c:pt idx="1">
                  <c:v>39.06</c:v>
                </c:pt>
                <c:pt idx="2">
                  <c:v>46.66</c:v>
                </c:pt>
                <c:pt idx="3">
                  <c:v>47.46</c:v>
                </c:pt>
                <c:pt idx="4">
                  <c:v>48.49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EE-4DFA-B18F-B5B91F783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12384"/>
        <c:axId val="92114304"/>
      </c:lineChart>
      <c:dateAx>
        <c:axId val="9211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14304"/>
        <c:crosses val="autoZero"/>
        <c:auto val="1"/>
        <c:lblOffset val="100"/>
        <c:baseTimeUnit val="years"/>
      </c:dateAx>
      <c:valAx>
        <c:axId val="9211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1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D-480B-AF70-789884FB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36576"/>
        <c:axId val="921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7.73</c:v>
                </c:pt>
                <c:pt idx="1">
                  <c:v>8.8699999999999992</c:v>
                </c:pt>
                <c:pt idx="2">
                  <c:v>9.85</c:v>
                </c:pt>
                <c:pt idx="3">
                  <c:v>9.7100000000000009</c:v>
                </c:pt>
                <c:pt idx="4">
                  <c:v>12.79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ED-480B-AF70-789884FB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36576"/>
        <c:axId val="92138496"/>
      </c:lineChart>
      <c:dateAx>
        <c:axId val="921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38496"/>
        <c:crosses val="autoZero"/>
        <c:auto val="1"/>
        <c:lblOffset val="100"/>
        <c:baseTimeUnit val="years"/>
      </c:dateAx>
      <c:valAx>
        <c:axId val="921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41-4BA0-8CA6-5B15A1D6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27872"/>
        <c:axId val="100129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9.34</c:v>
                </c:pt>
                <c:pt idx="1">
                  <c:v>9.56</c:v>
                </c:pt>
                <c:pt idx="2">
                  <c:v>2.8</c:v>
                </c:pt>
                <c:pt idx="3">
                  <c:v>1.93</c:v>
                </c:pt>
                <c:pt idx="4">
                  <c:v>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41-4BA0-8CA6-5B15A1D60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27872"/>
        <c:axId val="100129792"/>
      </c:lineChart>
      <c:dateAx>
        <c:axId val="10012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29792"/>
        <c:crosses val="autoZero"/>
        <c:auto val="1"/>
        <c:lblOffset val="100"/>
        <c:baseTimeUnit val="years"/>
      </c:dateAx>
      <c:valAx>
        <c:axId val="10012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2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1275.51</c:v>
                </c:pt>
                <c:pt idx="1">
                  <c:v>1547.92</c:v>
                </c:pt>
                <c:pt idx="2">
                  <c:v>400.12</c:v>
                </c:pt>
                <c:pt idx="3">
                  <c:v>499.41</c:v>
                </c:pt>
                <c:pt idx="4">
                  <c:v>324.51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7-464F-B13D-150B3DF42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86528"/>
        <c:axId val="1000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915.5</c:v>
                </c:pt>
                <c:pt idx="1">
                  <c:v>963.24</c:v>
                </c:pt>
                <c:pt idx="2">
                  <c:v>381.53</c:v>
                </c:pt>
                <c:pt idx="3">
                  <c:v>391.54</c:v>
                </c:pt>
                <c:pt idx="4">
                  <c:v>384.34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F7-464F-B13D-150B3DF42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6528"/>
        <c:axId val="100088448"/>
      </c:lineChart>
      <c:dateAx>
        <c:axId val="10008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88448"/>
        <c:crosses val="autoZero"/>
        <c:auto val="1"/>
        <c:lblOffset val="100"/>
        <c:baseTimeUnit val="years"/>
      </c:dateAx>
      <c:valAx>
        <c:axId val="10008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8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429.21</c:v>
                </c:pt>
                <c:pt idx="1">
                  <c:v>445.7</c:v>
                </c:pt>
                <c:pt idx="2">
                  <c:v>508.98</c:v>
                </c:pt>
                <c:pt idx="3">
                  <c:v>547.11</c:v>
                </c:pt>
                <c:pt idx="4">
                  <c:v>567.35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34-4E32-92B3-AAF7757C4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13120"/>
        <c:axId val="10021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404.78</c:v>
                </c:pt>
                <c:pt idx="1">
                  <c:v>400.38</c:v>
                </c:pt>
                <c:pt idx="2">
                  <c:v>393.27</c:v>
                </c:pt>
                <c:pt idx="3">
                  <c:v>386.97</c:v>
                </c:pt>
                <c:pt idx="4">
                  <c:v>380.58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34-4E32-92B3-AAF7757C4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13120"/>
        <c:axId val="100215040"/>
      </c:lineChart>
      <c:dateAx>
        <c:axId val="100213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15040"/>
        <c:crosses val="autoZero"/>
        <c:auto val="1"/>
        <c:lblOffset val="100"/>
        <c:baseTimeUnit val="years"/>
      </c:dateAx>
      <c:valAx>
        <c:axId val="100215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1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107.35</c:v>
                </c:pt>
                <c:pt idx="2">
                  <c:v>122.62</c:v>
                </c:pt>
                <c:pt idx="3">
                  <c:v>104.68</c:v>
                </c:pt>
                <c:pt idx="4">
                  <c:v>115.25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B-4669-8829-93997FE1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33216"/>
        <c:axId val="1002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98.07</c:v>
                </c:pt>
                <c:pt idx="1">
                  <c:v>96.56</c:v>
                </c:pt>
                <c:pt idx="2">
                  <c:v>100.47</c:v>
                </c:pt>
                <c:pt idx="3">
                  <c:v>101.72</c:v>
                </c:pt>
                <c:pt idx="4">
                  <c:v>102.38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B-4669-8829-93997FE1A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33216"/>
        <c:axId val="100235136"/>
      </c:lineChart>
      <c:dateAx>
        <c:axId val="10023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35136"/>
        <c:crosses val="autoZero"/>
        <c:auto val="1"/>
        <c:lblOffset val="100"/>
        <c:baseTimeUnit val="years"/>
      </c:dateAx>
      <c:valAx>
        <c:axId val="1002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3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142.33000000000001</c:v>
                </c:pt>
                <c:pt idx="1">
                  <c:v>148.16999999999999</c:v>
                </c:pt>
                <c:pt idx="2">
                  <c:v>128.69999999999999</c:v>
                </c:pt>
                <c:pt idx="3">
                  <c:v>151.81</c:v>
                </c:pt>
                <c:pt idx="4">
                  <c:v>138.22999999999999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967-8603-721F948D6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69440"/>
        <c:axId val="10027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172.26</c:v>
                </c:pt>
                <c:pt idx="1">
                  <c:v>177.14</c:v>
                </c:pt>
                <c:pt idx="2">
                  <c:v>169.82</c:v>
                </c:pt>
                <c:pt idx="3">
                  <c:v>168.2</c:v>
                </c:pt>
                <c:pt idx="4">
                  <c:v>168.67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D-4967-8603-721F948D6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69440"/>
        <c:axId val="100271616"/>
      </c:lineChart>
      <c:dateAx>
        <c:axId val="1002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71616"/>
        <c:crosses val="autoZero"/>
        <c:auto val="1"/>
        <c:lblOffset val="100"/>
        <c:baseTimeUnit val="years"/>
      </c:dateAx>
      <c:valAx>
        <c:axId val="10027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N40" zoomScaleNormal="100" workbookViewId="0">
      <selection activeCell="CB38" sqref="CB38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富山県　上市町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A6</v>
      </c>
      <c r="X8" s="59"/>
      <c r="Y8" s="59"/>
      <c r="Z8" s="59"/>
      <c r="AA8" s="59"/>
      <c r="AB8" s="59"/>
      <c r="AC8" s="59"/>
      <c r="AD8" s="60" t="s">
        <v>117</v>
      </c>
      <c r="AE8" s="60"/>
      <c r="AF8" s="60"/>
      <c r="AG8" s="60"/>
      <c r="AH8" s="60"/>
      <c r="AI8" s="60"/>
      <c r="AJ8" s="60"/>
      <c r="AK8" s="5"/>
      <c r="AL8" s="61">
        <f>データ!$R$6</f>
        <v>21275</v>
      </c>
      <c r="AM8" s="61"/>
      <c r="AN8" s="61"/>
      <c r="AO8" s="61"/>
      <c r="AP8" s="61"/>
      <c r="AQ8" s="61"/>
      <c r="AR8" s="61"/>
      <c r="AS8" s="61"/>
      <c r="AT8" s="51">
        <f>データ!$S$6</f>
        <v>236.71</v>
      </c>
      <c r="AU8" s="52"/>
      <c r="AV8" s="52"/>
      <c r="AW8" s="52"/>
      <c r="AX8" s="52"/>
      <c r="AY8" s="52"/>
      <c r="AZ8" s="52"/>
      <c r="BA8" s="52"/>
      <c r="BB8" s="53">
        <f>データ!$T$6</f>
        <v>89.88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57.9</v>
      </c>
      <c r="J10" s="52"/>
      <c r="K10" s="52"/>
      <c r="L10" s="52"/>
      <c r="M10" s="52"/>
      <c r="N10" s="52"/>
      <c r="O10" s="64"/>
      <c r="P10" s="53">
        <f>データ!$P$6</f>
        <v>89.24</v>
      </c>
      <c r="Q10" s="53"/>
      <c r="R10" s="53"/>
      <c r="S10" s="53"/>
      <c r="T10" s="53"/>
      <c r="U10" s="53"/>
      <c r="V10" s="53"/>
      <c r="W10" s="61">
        <f>データ!$Q$6</f>
        <v>3132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18911</v>
      </c>
      <c r="AM10" s="61"/>
      <c r="AN10" s="61"/>
      <c r="AO10" s="61"/>
      <c r="AP10" s="61"/>
      <c r="AQ10" s="61"/>
      <c r="AR10" s="61"/>
      <c r="AS10" s="61"/>
      <c r="AT10" s="51">
        <f>データ!$V$6</f>
        <v>32.47</v>
      </c>
      <c r="AU10" s="52"/>
      <c r="AV10" s="52"/>
      <c r="AW10" s="52"/>
      <c r="AX10" s="52"/>
      <c r="AY10" s="52"/>
      <c r="AZ10" s="52"/>
      <c r="BA10" s="52"/>
      <c r="BB10" s="53">
        <f>データ!$W$6</f>
        <v>582.41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163228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富山県　上市町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>
        <f t="shared" si="3"/>
        <v>0</v>
      </c>
      <c r="N6" s="35" t="str">
        <f t="shared" si="3"/>
        <v>-</v>
      </c>
      <c r="O6" s="35">
        <f t="shared" si="3"/>
        <v>57.9</v>
      </c>
      <c r="P6" s="35">
        <f t="shared" si="3"/>
        <v>89.24</v>
      </c>
      <c r="Q6" s="35">
        <f t="shared" si="3"/>
        <v>3132</v>
      </c>
      <c r="R6" s="35">
        <f t="shared" si="3"/>
        <v>21275</v>
      </c>
      <c r="S6" s="35">
        <f t="shared" si="3"/>
        <v>236.71</v>
      </c>
      <c r="T6" s="35">
        <f t="shared" si="3"/>
        <v>89.88</v>
      </c>
      <c r="U6" s="35">
        <f t="shared" si="3"/>
        <v>18911</v>
      </c>
      <c r="V6" s="35">
        <f t="shared" si="3"/>
        <v>32.47</v>
      </c>
      <c r="W6" s="35">
        <f t="shared" si="3"/>
        <v>582.41</v>
      </c>
      <c r="X6" s="36">
        <f>IF(X7="",NA(),X7)</f>
        <v>111.67</v>
      </c>
      <c r="Y6" s="36">
        <f t="shared" ref="Y6:AG6" si="4">IF(Y7="",NA(),Y7)</f>
        <v>109.02</v>
      </c>
      <c r="Z6" s="36">
        <f t="shared" si="4"/>
        <v>118.62</v>
      </c>
      <c r="AA6" s="36">
        <f t="shared" si="4"/>
        <v>107.26</v>
      </c>
      <c r="AB6" s="36">
        <f t="shared" si="4"/>
        <v>114.08</v>
      </c>
      <c r="AC6" s="36">
        <f t="shared" si="4"/>
        <v>107.57</v>
      </c>
      <c r="AD6" s="36">
        <f t="shared" si="4"/>
        <v>106.55</v>
      </c>
      <c r="AE6" s="36">
        <f t="shared" si="4"/>
        <v>110.01</v>
      </c>
      <c r="AF6" s="36">
        <f t="shared" si="4"/>
        <v>111.21</v>
      </c>
      <c r="AG6" s="36">
        <f t="shared" si="4"/>
        <v>111.71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9.34</v>
      </c>
      <c r="AO6" s="36">
        <f t="shared" si="5"/>
        <v>9.56</v>
      </c>
      <c r="AP6" s="36">
        <f t="shared" si="5"/>
        <v>2.8</v>
      </c>
      <c r="AQ6" s="36">
        <f t="shared" si="5"/>
        <v>1.93</v>
      </c>
      <c r="AR6" s="36">
        <f t="shared" si="5"/>
        <v>1.72</v>
      </c>
      <c r="AS6" s="35" t="str">
        <f>IF(AS7="","",IF(AS7="-","【-】","【"&amp;SUBSTITUTE(TEXT(AS7,"#,##0.00"),"-","△")&amp;"】"))</f>
        <v>【0.79】</v>
      </c>
      <c r="AT6" s="36">
        <f>IF(AT7="",NA(),AT7)</f>
        <v>1275.51</v>
      </c>
      <c r="AU6" s="36">
        <f t="shared" ref="AU6:BC6" si="6">IF(AU7="",NA(),AU7)</f>
        <v>1547.92</v>
      </c>
      <c r="AV6" s="36">
        <f t="shared" si="6"/>
        <v>400.12</v>
      </c>
      <c r="AW6" s="36">
        <f t="shared" si="6"/>
        <v>499.41</v>
      </c>
      <c r="AX6" s="36">
        <f t="shared" si="6"/>
        <v>324.51</v>
      </c>
      <c r="AY6" s="36">
        <f t="shared" si="6"/>
        <v>915.5</v>
      </c>
      <c r="AZ6" s="36">
        <f t="shared" si="6"/>
        <v>963.24</v>
      </c>
      <c r="BA6" s="36">
        <f t="shared" si="6"/>
        <v>381.53</v>
      </c>
      <c r="BB6" s="36">
        <f t="shared" si="6"/>
        <v>391.54</v>
      </c>
      <c r="BC6" s="36">
        <f t="shared" si="6"/>
        <v>384.34</v>
      </c>
      <c r="BD6" s="35" t="str">
        <f>IF(BD7="","",IF(BD7="-","【-】","【"&amp;SUBSTITUTE(TEXT(BD7,"#,##0.00"),"-","△")&amp;"】"))</f>
        <v>【262.87】</v>
      </c>
      <c r="BE6" s="36">
        <f>IF(BE7="",NA(),BE7)</f>
        <v>429.21</v>
      </c>
      <c r="BF6" s="36">
        <f t="shared" ref="BF6:BN6" si="7">IF(BF7="",NA(),BF7)</f>
        <v>445.7</v>
      </c>
      <c r="BG6" s="36">
        <f t="shared" si="7"/>
        <v>508.98</v>
      </c>
      <c r="BH6" s="36">
        <f t="shared" si="7"/>
        <v>547.11</v>
      </c>
      <c r="BI6" s="36">
        <f t="shared" si="7"/>
        <v>567.35</v>
      </c>
      <c r="BJ6" s="36">
        <f t="shared" si="7"/>
        <v>404.78</v>
      </c>
      <c r="BK6" s="36">
        <f t="shared" si="7"/>
        <v>400.38</v>
      </c>
      <c r="BL6" s="36">
        <f t="shared" si="7"/>
        <v>393.27</v>
      </c>
      <c r="BM6" s="36">
        <f t="shared" si="7"/>
        <v>386.97</v>
      </c>
      <c r="BN6" s="36">
        <f t="shared" si="7"/>
        <v>380.58</v>
      </c>
      <c r="BO6" s="35" t="str">
        <f>IF(BO7="","",IF(BO7="-","【-】","【"&amp;SUBSTITUTE(TEXT(BO7,"#,##0.00"),"-","△")&amp;"】"))</f>
        <v>【270.87】</v>
      </c>
      <c r="BP6" s="36">
        <f>IF(BP7="",NA(),BP7)</f>
        <v>111.21</v>
      </c>
      <c r="BQ6" s="36">
        <f t="shared" ref="BQ6:BY6" si="8">IF(BQ7="",NA(),BQ7)</f>
        <v>107.35</v>
      </c>
      <c r="BR6" s="36">
        <f t="shared" si="8"/>
        <v>122.62</v>
      </c>
      <c r="BS6" s="36">
        <f t="shared" si="8"/>
        <v>104.68</v>
      </c>
      <c r="BT6" s="36">
        <f t="shared" si="8"/>
        <v>115.25</v>
      </c>
      <c r="BU6" s="36">
        <f t="shared" si="8"/>
        <v>98.07</v>
      </c>
      <c r="BV6" s="36">
        <f t="shared" si="8"/>
        <v>96.56</v>
      </c>
      <c r="BW6" s="36">
        <f t="shared" si="8"/>
        <v>100.47</v>
      </c>
      <c r="BX6" s="36">
        <f t="shared" si="8"/>
        <v>101.72</v>
      </c>
      <c r="BY6" s="36">
        <f t="shared" si="8"/>
        <v>102.38</v>
      </c>
      <c r="BZ6" s="35" t="str">
        <f>IF(BZ7="","",IF(BZ7="-","【-】","【"&amp;SUBSTITUTE(TEXT(BZ7,"#,##0.00"),"-","△")&amp;"】"))</f>
        <v>【105.59】</v>
      </c>
      <c r="CA6" s="36">
        <f>IF(CA7="",NA(),CA7)</f>
        <v>142.33000000000001</v>
      </c>
      <c r="CB6" s="36">
        <f t="shared" ref="CB6:CJ6" si="9">IF(CB7="",NA(),CB7)</f>
        <v>148.16999999999999</v>
      </c>
      <c r="CC6" s="36">
        <f t="shared" si="9"/>
        <v>128.69999999999999</v>
      </c>
      <c r="CD6" s="36">
        <f t="shared" si="9"/>
        <v>151.81</v>
      </c>
      <c r="CE6" s="36">
        <f t="shared" si="9"/>
        <v>138.22999999999999</v>
      </c>
      <c r="CF6" s="36">
        <f t="shared" si="9"/>
        <v>172.26</v>
      </c>
      <c r="CG6" s="36">
        <f t="shared" si="9"/>
        <v>177.14</v>
      </c>
      <c r="CH6" s="36">
        <f t="shared" si="9"/>
        <v>169.82</v>
      </c>
      <c r="CI6" s="36">
        <f t="shared" si="9"/>
        <v>168.2</v>
      </c>
      <c r="CJ6" s="36">
        <f t="shared" si="9"/>
        <v>168.67</v>
      </c>
      <c r="CK6" s="35" t="str">
        <f>IF(CK7="","",IF(CK7="-","【-】","【"&amp;SUBSTITUTE(TEXT(CK7,"#,##0.00"),"-","△")&amp;"】"))</f>
        <v>【163.27】</v>
      </c>
      <c r="CL6" s="36">
        <f>IF(CL7="",NA(),CL7)</f>
        <v>85.29</v>
      </c>
      <c r="CM6" s="36">
        <f t="shared" ref="CM6:CU6" si="10">IF(CM7="",NA(),CM7)</f>
        <v>80.48</v>
      </c>
      <c r="CN6" s="36">
        <f t="shared" si="10"/>
        <v>71.13</v>
      </c>
      <c r="CO6" s="36">
        <f t="shared" si="10"/>
        <v>70.66</v>
      </c>
      <c r="CP6" s="36">
        <f t="shared" si="10"/>
        <v>71.67</v>
      </c>
      <c r="CQ6" s="36">
        <f t="shared" si="10"/>
        <v>55.68</v>
      </c>
      <c r="CR6" s="36">
        <f t="shared" si="10"/>
        <v>55.64</v>
      </c>
      <c r="CS6" s="36">
        <f t="shared" si="10"/>
        <v>55.13</v>
      </c>
      <c r="CT6" s="36">
        <f t="shared" si="10"/>
        <v>54.77</v>
      </c>
      <c r="CU6" s="36">
        <f t="shared" si="10"/>
        <v>54.92</v>
      </c>
      <c r="CV6" s="35" t="str">
        <f>IF(CV7="","",IF(CV7="-","【-】","【"&amp;SUBSTITUTE(TEXT(CV7,"#,##0.00"),"-","△")&amp;"】"))</f>
        <v>【59.94】</v>
      </c>
      <c r="CW6" s="36">
        <f>IF(CW7="",NA(),CW7)</f>
        <v>78.41</v>
      </c>
      <c r="CX6" s="36">
        <f t="shared" ref="CX6:DF6" si="11">IF(CX7="",NA(),CX7)</f>
        <v>80.61</v>
      </c>
      <c r="CY6" s="36">
        <f t="shared" si="11"/>
        <v>83.29</v>
      </c>
      <c r="CZ6" s="36">
        <f t="shared" si="11"/>
        <v>83.02</v>
      </c>
      <c r="DA6" s="36">
        <f t="shared" si="11"/>
        <v>81.650000000000006</v>
      </c>
      <c r="DB6" s="36">
        <f t="shared" si="11"/>
        <v>83.18</v>
      </c>
      <c r="DC6" s="36">
        <f t="shared" si="11"/>
        <v>83.09</v>
      </c>
      <c r="DD6" s="36">
        <f t="shared" si="11"/>
        <v>83</v>
      </c>
      <c r="DE6" s="36">
        <f t="shared" si="11"/>
        <v>82.89</v>
      </c>
      <c r="DF6" s="36">
        <f t="shared" si="11"/>
        <v>82.66</v>
      </c>
      <c r="DG6" s="35" t="str">
        <f>IF(DG7="","",IF(DG7="-","【-】","【"&amp;SUBSTITUTE(TEXT(DG7,"#,##0.00"),"-","△")&amp;"】"))</f>
        <v>【90.22】</v>
      </c>
      <c r="DH6" s="36">
        <f>IF(DH7="",NA(),DH7)</f>
        <v>40.29</v>
      </c>
      <c r="DI6" s="36">
        <f t="shared" ref="DI6:DQ6" si="12">IF(DI7="",NA(),DI7)</f>
        <v>40.83</v>
      </c>
      <c r="DJ6" s="35">
        <f t="shared" si="12"/>
        <v>0</v>
      </c>
      <c r="DK6" s="35">
        <f t="shared" si="12"/>
        <v>0</v>
      </c>
      <c r="DL6" s="36">
        <f t="shared" si="12"/>
        <v>49.84</v>
      </c>
      <c r="DM6" s="36">
        <f t="shared" si="12"/>
        <v>38.07</v>
      </c>
      <c r="DN6" s="36">
        <f t="shared" si="12"/>
        <v>39.06</v>
      </c>
      <c r="DO6" s="36">
        <f t="shared" si="12"/>
        <v>46.66</v>
      </c>
      <c r="DP6" s="36">
        <f t="shared" si="12"/>
        <v>47.46</v>
      </c>
      <c r="DQ6" s="36">
        <f t="shared" si="12"/>
        <v>48.49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7.73</v>
      </c>
      <c r="DY6" s="36">
        <f t="shared" si="13"/>
        <v>8.8699999999999992</v>
      </c>
      <c r="DZ6" s="36">
        <f t="shared" si="13"/>
        <v>9.85</v>
      </c>
      <c r="EA6" s="36">
        <f t="shared" si="13"/>
        <v>9.7100000000000009</v>
      </c>
      <c r="EB6" s="36">
        <f t="shared" si="13"/>
        <v>12.79</v>
      </c>
      <c r="EC6" s="35" t="str">
        <f>IF(EC7="","",IF(EC7="-","【-】","【"&amp;SUBSTITUTE(TEXT(EC7,"#,##0.00"),"-","△")&amp;"】"))</f>
        <v>【15.00】</v>
      </c>
      <c r="ED6" s="36">
        <f>IF(ED7="",NA(),ED7)</f>
        <v>1.07</v>
      </c>
      <c r="EE6" s="36">
        <f t="shared" ref="EE6:EM6" si="14">IF(EE7="",NA(),EE7)</f>
        <v>0.97</v>
      </c>
      <c r="EF6" s="36">
        <f t="shared" si="14"/>
        <v>0.28000000000000003</v>
      </c>
      <c r="EG6" s="36">
        <f t="shared" si="14"/>
        <v>0.28000000000000003</v>
      </c>
      <c r="EH6" s="36">
        <f t="shared" si="14"/>
        <v>0.44</v>
      </c>
      <c r="EI6" s="36">
        <f t="shared" si="14"/>
        <v>0.67</v>
      </c>
      <c r="EJ6" s="36">
        <f t="shared" si="14"/>
        <v>0.67</v>
      </c>
      <c r="EK6" s="36">
        <f t="shared" si="14"/>
        <v>0.66</v>
      </c>
      <c r="EL6" s="36">
        <f t="shared" si="14"/>
        <v>0.99</v>
      </c>
      <c r="EM6" s="36">
        <f t="shared" si="14"/>
        <v>0.71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163228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57.9</v>
      </c>
      <c r="P7" s="39">
        <v>89.24</v>
      </c>
      <c r="Q7" s="39">
        <v>3132</v>
      </c>
      <c r="R7" s="39">
        <v>21275</v>
      </c>
      <c r="S7" s="39">
        <v>236.71</v>
      </c>
      <c r="T7" s="39">
        <v>89.88</v>
      </c>
      <c r="U7" s="39">
        <v>18911</v>
      </c>
      <c r="V7" s="39">
        <v>32.47</v>
      </c>
      <c r="W7" s="39">
        <v>582.41</v>
      </c>
      <c r="X7" s="39">
        <v>111.67</v>
      </c>
      <c r="Y7" s="39">
        <v>109.02</v>
      </c>
      <c r="Z7" s="39">
        <v>118.62</v>
      </c>
      <c r="AA7" s="39">
        <v>107.26</v>
      </c>
      <c r="AB7" s="39">
        <v>114.08</v>
      </c>
      <c r="AC7" s="39">
        <v>107.57</v>
      </c>
      <c r="AD7" s="39">
        <v>106.55</v>
      </c>
      <c r="AE7" s="39">
        <v>110.01</v>
      </c>
      <c r="AF7" s="39">
        <v>111.21</v>
      </c>
      <c r="AG7" s="39">
        <v>111.71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9.34</v>
      </c>
      <c r="AO7" s="39">
        <v>9.56</v>
      </c>
      <c r="AP7" s="39">
        <v>2.8</v>
      </c>
      <c r="AQ7" s="39">
        <v>1.93</v>
      </c>
      <c r="AR7" s="39">
        <v>1.72</v>
      </c>
      <c r="AS7" s="39">
        <v>0.79</v>
      </c>
      <c r="AT7" s="39">
        <v>1275.51</v>
      </c>
      <c r="AU7" s="39">
        <v>1547.92</v>
      </c>
      <c r="AV7" s="39">
        <v>400.12</v>
      </c>
      <c r="AW7" s="39">
        <v>499.41</v>
      </c>
      <c r="AX7" s="39">
        <v>324.51</v>
      </c>
      <c r="AY7" s="39">
        <v>915.5</v>
      </c>
      <c r="AZ7" s="39">
        <v>963.24</v>
      </c>
      <c r="BA7" s="39">
        <v>381.53</v>
      </c>
      <c r="BB7" s="39">
        <v>391.54</v>
      </c>
      <c r="BC7" s="39">
        <v>384.34</v>
      </c>
      <c r="BD7" s="39">
        <v>262.87</v>
      </c>
      <c r="BE7" s="39">
        <v>429.21</v>
      </c>
      <c r="BF7" s="39">
        <v>445.7</v>
      </c>
      <c r="BG7" s="39">
        <v>508.98</v>
      </c>
      <c r="BH7" s="39">
        <v>547.11</v>
      </c>
      <c r="BI7" s="39">
        <v>567.35</v>
      </c>
      <c r="BJ7" s="39">
        <v>404.78</v>
      </c>
      <c r="BK7" s="39">
        <v>400.38</v>
      </c>
      <c r="BL7" s="39">
        <v>393.27</v>
      </c>
      <c r="BM7" s="39">
        <v>386.97</v>
      </c>
      <c r="BN7" s="39">
        <v>380.58</v>
      </c>
      <c r="BO7" s="39">
        <v>270.87</v>
      </c>
      <c r="BP7" s="39">
        <v>111.21</v>
      </c>
      <c r="BQ7" s="39">
        <v>107.35</v>
      </c>
      <c r="BR7" s="39">
        <v>122.62</v>
      </c>
      <c r="BS7" s="39">
        <v>104.68</v>
      </c>
      <c r="BT7" s="39">
        <v>115.25</v>
      </c>
      <c r="BU7" s="39">
        <v>98.07</v>
      </c>
      <c r="BV7" s="39">
        <v>96.56</v>
      </c>
      <c r="BW7" s="39">
        <v>100.47</v>
      </c>
      <c r="BX7" s="39">
        <v>101.72</v>
      </c>
      <c r="BY7" s="39">
        <v>102.38</v>
      </c>
      <c r="BZ7" s="39">
        <v>105.59</v>
      </c>
      <c r="CA7" s="39">
        <v>142.33000000000001</v>
      </c>
      <c r="CB7" s="39">
        <v>148.16999999999999</v>
      </c>
      <c r="CC7" s="39">
        <v>128.69999999999999</v>
      </c>
      <c r="CD7" s="39">
        <v>151.81</v>
      </c>
      <c r="CE7" s="39">
        <v>138.22999999999999</v>
      </c>
      <c r="CF7" s="39">
        <v>172.26</v>
      </c>
      <c r="CG7" s="39">
        <v>177.14</v>
      </c>
      <c r="CH7" s="39">
        <v>169.82</v>
      </c>
      <c r="CI7" s="39">
        <v>168.2</v>
      </c>
      <c r="CJ7" s="39">
        <v>168.67</v>
      </c>
      <c r="CK7" s="39">
        <v>163.27000000000001</v>
      </c>
      <c r="CL7" s="39">
        <v>85.29</v>
      </c>
      <c r="CM7" s="39">
        <v>80.48</v>
      </c>
      <c r="CN7" s="39">
        <v>71.13</v>
      </c>
      <c r="CO7" s="39">
        <v>70.66</v>
      </c>
      <c r="CP7" s="39">
        <v>71.67</v>
      </c>
      <c r="CQ7" s="39">
        <v>55.68</v>
      </c>
      <c r="CR7" s="39">
        <v>55.64</v>
      </c>
      <c r="CS7" s="39">
        <v>55.13</v>
      </c>
      <c r="CT7" s="39">
        <v>54.77</v>
      </c>
      <c r="CU7" s="39">
        <v>54.92</v>
      </c>
      <c r="CV7" s="39">
        <v>59.94</v>
      </c>
      <c r="CW7" s="39">
        <v>78.41</v>
      </c>
      <c r="CX7" s="39">
        <v>80.61</v>
      </c>
      <c r="CY7" s="39">
        <v>83.29</v>
      </c>
      <c r="CZ7" s="39">
        <v>83.02</v>
      </c>
      <c r="DA7" s="39">
        <v>81.650000000000006</v>
      </c>
      <c r="DB7" s="39">
        <v>83.18</v>
      </c>
      <c r="DC7" s="39">
        <v>83.09</v>
      </c>
      <c r="DD7" s="39">
        <v>83</v>
      </c>
      <c r="DE7" s="39">
        <v>82.89</v>
      </c>
      <c r="DF7" s="39">
        <v>82.66</v>
      </c>
      <c r="DG7" s="39">
        <v>90.22</v>
      </c>
      <c r="DH7" s="39">
        <v>40.29</v>
      </c>
      <c r="DI7" s="39">
        <v>40.83</v>
      </c>
      <c r="DJ7" s="39">
        <v>0</v>
      </c>
      <c r="DK7" s="39">
        <v>0</v>
      </c>
      <c r="DL7" s="39">
        <v>49.84</v>
      </c>
      <c r="DM7" s="39">
        <v>38.07</v>
      </c>
      <c r="DN7" s="39">
        <v>39.06</v>
      </c>
      <c r="DO7" s="39">
        <v>46.66</v>
      </c>
      <c r="DP7" s="39">
        <v>47.46</v>
      </c>
      <c r="DQ7" s="39">
        <v>48.49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7.73</v>
      </c>
      <c r="DY7" s="39">
        <v>8.8699999999999992</v>
      </c>
      <c r="DZ7" s="39">
        <v>9.85</v>
      </c>
      <c r="EA7" s="39">
        <v>9.7100000000000009</v>
      </c>
      <c r="EB7" s="39">
        <v>12.79</v>
      </c>
      <c r="EC7" s="39">
        <v>15</v>
      </c>
      <c r="ED7" s="39">
        <v>1.07</v>
      </c>
      <c r="EE7" s="39">
        <v>0.97</v>
      </c>
      <c r="EF7" s="39">
        <v>0.28000000000000003</v>
      </c>
      <c r="EG7" s="39">
        <v>0.28000000000000003</v>
      </c>
      <c r="EH7" s="39">
        <v>0.44</v>
      </c>
      <c r="EI7" s="39">
        <v>0.67</v>
      </c>
      <c r="EJ7" s="39">
        <v>0.67</v>
      </c>
      <c r="EK7" s="39">
        <v>0.66</v>
      </c>
      <c r="EL7" s="39">
        <v>0.99</v>
      </c>
      <c r="EM7" s="39">
        <v>0.71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 011</cp:lastModifiedBy>
  <cp:lastPrinted>2018-02-13T05:54:30Z</cp:lastPrinted>
  <dcterms:created xsi:type="dcterms:W3CDTF">2017-12-25T01:27:15Z</dcterms:created>
  <dcterms:modified xsi:type="dcterms:W3CDTF">2018-02-13T06:02:05Z</dcterms:modified>
  <cp:category/>
</cp:coreProperties>
</file>