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PcPvwMBxuCVcpnWYuj7FqNmXhf/3V4pxneKaldoK26P8THC4W7IgQ7w6gMHjebQ1v+gKEWDR787ZkWiONT3MZA==" workbookSaltValue="fYPlcs47Ye67ZV0AM3smlQ==" workbookSpinCount="100000"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L10" i="4"/>
  <c r="I10" i="4"/>
  <c r="B10" i="4"/>
  <c r="BB8"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<sst xmlns="http://schemas.openxmlformats.org/spreadsheetml/2006/main" count="232" uniqueCount="120">
  <si>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</si>
  <si>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</si>
  <si>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</si>
  <si>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</si>
  <si>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</si>
  <si>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</si>
  <si>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</si>
  <si>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</si>
  <si>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</si>
  <si>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</si>
  <si>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</si>
  <si>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</si>
  <si>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</si>
  <si>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</si>
  <si>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</si>
  <si>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</si>
  <si>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</si>
  <si>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</si>
  <si>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</si>
  <si>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</si>
  <si>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</si>
  <si>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</si>
  <si>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</si>
  <si>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</si>
  <si>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</si>
  <si>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</si>
  <si>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</si>
  <si>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</si>
  <si>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</si>
  <si>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</si>
  <si>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</si>
  <si>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</si>
  <si>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</si>
  <si>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</si>
  <si>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</si>
  <si>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</si>
  <si>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</si>
  <si>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</si>
  <si>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</si>
  <si>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</si>
  <si>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</si>
  <si>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</si>
  <si>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</si>
  <si>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</si>
  <si>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</si>
  <si>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</si>
  <si>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</si>
  <si>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</si>
  <si>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</si>
  <si>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</si>
  <si>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</si>
  <si>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</si>
  <si>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</si>
  <si>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</si>
  <si>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</si>
  <si>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</si>
  <si>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</si>
  <si>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</si>
  <si>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</si>
  <si>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</si>
  <si>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</si>
  <si>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</si>
  <si>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</si>
  <si>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</si>
  <si>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</si>
  <si>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</si>
  <si>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</si>
  <si>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</si>
  <si>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</si>
  <si>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</si>
  <si>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</si>
  <si>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</si>
  <si>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</si>
  <si>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</si>
  <si>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</si>
  <si>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</si>
  <si>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</si>
  <si>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</si>
  <si>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</si>
  <si>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</si>
  <si>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</si>
  <si>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</si>
  <si>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</si>
  <si>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</si>
  <si>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</si>
  <si>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</si>
  <si>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</si>
  <si>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</si>
  <si>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</si>
  <si>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</si>
  <si>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</si>
  <si>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</si>
  <si>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</si>
  <si>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</si>
  <si>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</si>
  <si>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</si>
  <si>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</si>
  <si>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</si>
  <si>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</si>
  <si>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</si>
  <si>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</si>
  <si>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</si>
  <si>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</si>
  <si>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</si>
  <si>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</si>
  <si>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立山町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</si>
  <si>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</si>
  <si>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</si>
  <si>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</si>
  <si>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</si>
  <si>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</si>
  <si>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</si>
  <si>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</si>
  <si>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</si>
  <si>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</si>
  <si>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</si>
  <si>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・経常収支比率が100％を超えており、単年度収支黒字が継続している。
・流動比率は、H26年度がH25年度と比較して大幅に下落しているが、法改正により当年度支払の企業債を流動負債にて計上することとなったためである。また、H28年度がH27年度と比較で下落しているが、2億円強の企業債繰上償還を実施するためである。
・企業債残高対給水収益率は、類似団体平均を上回ってはいるものの、企業債残高は減少傾向である。
・料金回収率が100%を超えていることにより、給水に係る費用分は、水道料金により賄っていることがわかる。
・給水原価率割合が類似団体平均値より大幅に低く、水道水が比較的安価に作られていることがわかる。
・有収率が類似団体平均値を若干上回るが、今後も計画的な管路の更新等で漏水を未然に防ぎたい。
　単年度収支黒字が継続しており、企業債残高は年間約4～5千万円減少する見込みである。
　現在、経営は比較的健全であると考えるが、今後は給水人口の減少が見込まれるため、水道料金の改定を含め、必要に応じた弾力的な対策を要する。</t>
    <rPh sb="1" eb="3">
      <t>ケイジョウ</t>
    </rPh>
    <rPh sb="3" eb="5">
      <t>シュウシ</t>
    </rPh>
    <rPh sb="5" eb="7">
      <t>ヒリツ</t>
    </rPh>
    <rPh sb="13" eb="14">
      <t>コ</t>
    </rPh>
    <rPh sb="19" eb="22">
      <t>タンネンド</t>
    </rPh>
    <rPh sb="22" eb="24">
      <t>シュウシ</t>
    </rPh>
    <rPh sb="24" eb="26">
      <t>クロジ</t>
    </rPh>
    <rPh sb="27" eb="29">
      <t>ケイゾク</t>
    </rPh>
    <rPh sb="36" eb="38">
      <t>リュウドウ</t>
    </rPh>
    <rPh sb="38" eb="40">
      <t>ヒリツ</t>
    </rPh>
    <rPh sb="45" eb="47">
      <t>ネンド</t>
    </rPh>
    <rPh sb="51" eb="53">
      <t>ネンド</t>
    </rPh>
    <rPh sb="54" eb="56">
      <t>ヒカク</t>
    </rPh>
    <rPh sb="58" eb="60">
      <t>オオハバ</t>
    </rPh>
    <rPh sb="61" eb="63">
      <t>ゲラク</t>
    </rPh>
    <rPh sb="69" eb="72">
      <t>ホウカイセイ</t>
    </rPh>
    <rPh sb="75" eb="76">
      <t>トウ</t>
    </rPh>
    <rPh sb="76" eb="78">
      <t>ネンド</t>
    </rPh>
    <rPh sb="78" eb="80">
      <t>シハラ</t>
    </rPh>
    <rPh sb="81" eb="83">
      <t>キギョウ</t>
    </rPh>
    <rPh sb="83" eb="84">
      <t>サイ</t>
    </rPh>
    <rPh sb="85" eb="87">
      <t>リュウドウ</t>
    </rPh>
    <rPh sb="87" eb="89">
      <t>フサイ</t>
    </rPh>
    <rPh sb="91" eb="93">
      <t>ケイジョウ</t>
    </rPh>
    <rPh sb="113" eb="115">
      <t>ネンド</t>
    </rPh>
    <rPh sb="119" eb="121">
      <t>ネンド</t>
    </rPh>
    <rPh sb="122" eb="124">
      <t>ヒカク</t>
    </rPh>
    <rPh sb="125" eb="127">
      <t>ゲラク</t>
    </rPh>
    <rPh sb="138" eb="140">
      <t>キギョウ</t>
    </rPh>
    <rPh sb="140" eb="141">
      <t>サイ</t>
    </rPh>
    <rPh sb="141" eb="143">
      <t>クリアゲ</t>
    </rPh>
    <rPh sb="143" eb="145">
      <t>ショウカン</t>
    </rPh>
    <rPh sb="146" eb="148">
      <t>ジッシ</t>
    </rPh>
    <rPh sb="158" eb="160">
      <t>キギョウ</t>
    </rPh>
    <rPh sb="160" eb="161">
      <t>サイ</t>
    </rPh>
    <rPh sb="161" eb="163">
      <t>ザンダカ</t>
    </rPh>
    <rPh sb="163" eb="164">
      <t>タイ</t>
    </rPh>
    <rPh sb="164" eb="166">
      <t>キュウスイ</t>
    </rPh>
    <rPh sb="166" eb="168">
      <t>シュウエキ</t>
    </rPh>
    <rPh sb="168" eb="169">
      <t>リツ</t>
    </rPh>
    <rPh sb="171" eb="173">
      <t>ルイジ</t>
    </rPh>
    <rPh sb="173" eb="175">
      <t>ダンタイ</t>
    </rPh>
    <rPh sb="175" eb="177">
      <t>ヘイキン</t>
    </rPh>
    <rPh sb="178" eb="180">
      <t>ウワマワ</t>
    </rPh>
    <rPh sb="189" eb="191">
      <t>キギョウ</t>
    </rPh>
    <rPh sb="191" eb="192">
      <t>サイ</t>
    </rPh>
    <rPh sb="192" eb="194">
      <t>ザンダカ</t>
    </rPh>
    <rPh sb="195" eb="197">
      <t>ゲンショウ</t>
    </rPh>
    <rPh sb="197" eb="199">
      <t>ケイコウ</t>
    </rPh>
    <rPh sb="205" eb="207">
      <t>リョウキン</t>
    </rPh>
    <rPh sb="207" eb="209">
      <t>カイシュウ</t>
    </rPh>
    <rPh sb="209" eb="210">
      <t>リツ</t>
    </rPh>
    <rPh sb="216" eb="217">
      <t>コ</t>
    </rPh>
    <rPh sb="227" eb="229">
      <t>キュウスイ</t>
    </rPh>
    <rPh sb="230" eb="231">
      <t>カカ</t>
    </rPh>
    <rPh sb="232" eb="234">
      <t>ヒヨウ</t>
    </rPh>
    <rPh sb="234" eb="235">
      <t>ブン</t>
    </rPh>
    <rPh sb="237" eb="239">
      <t>スイドウ</t>
    </rPh>
    <rPh sb="239" eb="241">
      <t>リョウキン</t>
    </rPh>
    <rPh sb="244" eb="245">
      <t>マカナ</t>
    </rPh>
    <rPh sb="258" eb="260">
      <t>キュウスイ</t>
    </rPh>
    <rPh sb="260" eb="262">
      <t>ゲンカ</t>
    </rPh>
    <rPh sb="262" eb="263">
      <t>リツ</t>
    </rPh>
    <rPh sb="263" eb="265">
      <t>ワリアイ</t>
    </rPh>
    <rPh sb="266" eb="268">
      <t>ルイジ</t>
    </rPh>
    <rPh sb="268" eb="270">
      <t>ダンタイ</t>
    </rPh>
    <rPh sb="270" eb="273">
      <t>ヘイキンチ</t>
    </rPh>
    <rPh sb="275" eb="277">
      <t>オオハバ</t>
    </rPh>
    <rPh sb="278" eb="279">
      <t>ヒク</t>
    </rPh>
    <rPh sb="281" eb="284">
      <t>スイドウスイ</t>
    </rPh>
    <rPh sb="285" eb="287">
      <t>ヒカク</t>
    </rPh>
    <rPh sb="287" eb="288">
      <t>テキ</t>
    </rPh>
    <rPh sb="288" eb="290">
      <t>アンカ</t>
    </rPh>
    <rPh sb="291" eb="292">
      <t>ツク</t>
    </rPh>
    <rPh sb="306" eb="307">
      <t>ア</t>
    </rPh>
    <rPh sb="307" eb="308">
      <t>オサ</t>
    </rPh>
    <rPh sb="308" eb="309">
      <t>リツ</t>
    </rPh>
    <rPh sb="310" eb="312">
      <t>ルイジ</t>
    </rPh>
    <rPh sb="312" eb="314">
      <t>ダンタイ</t>
    </rPh>
    <rPh sb="314" eb="316">
      <t>ヘイキン</t>
    </rPh>
    <rPh sb="316" eb="317">
      <t>アタイ</t>
    </rPh>
    <rPh sb="318" eb="320">
      <t>ジャッカン</t>
    </rPh>
    <rPh sb="320" eb="322">
      <t>ウワマワ</t>
    </rPh>
    <rPh sb="325" eb="327">
      <t>コンゴ</t>
    </rPh>
    <rPh sb="328" eb="331">
      <t>ケイカクテキ</t>
    </rPh>
    <rPh sb="332" eb="334">
      <t>カンロ</t>
    </rPh>
    <rPh sb="335" eb="337">
      <t>コウシン</t>
    </rPh>
    <rPh sb="337" eb="338">
      <t>トウ</t>
    </rPh>
    <rPh sb="339" eb="341">
      <t>ロウスイ</t>
    </rPh>
    <rPh sb="342" eb="344">
      <t>ミゼン</t>
    </rPh>
    <rPh sb="345" eb="346">
      <t>フセ</t>
    </rPh>
    <rPh sb="353" eb="356">
      <t>タンネンド</t>
    </rPh>
    <rPh sb="356" eb="358">
      <t>シュウシ</t>
    </rPh>
    <rPh sb="358" eb="360">
      <t>クロジ</t>
    </rPh>
    <rPh sb="361" eb="363">
      <t>ケイゾク</t>
    </rPh>
    <rPh sb="368" eb="370">
      <t>キギョウ</t>
    </rPh>
    <rPh sb="370" eb="371">
      <t>サイ</t>
    </rPh>
    <rPh sb="371" eb="373">
      <t>ザンダカ</t>
    </rPh>
    <rPh sb="374" eb="376">
      <t>ネンカン</t>
    </rPh>
    <rPh sb="376" eb="377">
      <t>ヤク</t>
    </rPh>
    <rPh sb="383" eb="385">
      <t>ゲンショウ</t>
    </rPh>
    <rPh sb="387" eb="389">
      <t>ミコ</t>
    </rPh>
    <rPh sb="396" eb="398">
      <t>ゲンザイ</t>
    </rPh>
    <rPh sb="399" eb="401">
      <t>ケイエイ</t>
    </rPh>
    <rPh sb="402" eb="405">
      <t>ヒカクテキ</t>
    </rPh>
    <rPh sb="405" eb="407">
      <t>ケンゼン</t>
    </rPh>
    <rPh sb="411" eb="412">
      <t>カンガ</t>
    </rPh>
    <rPh sb="416" eb="418">
      <t>コンゴ</t>
    </rPh>
    <rPh sb="419" eb="421">
      <t>キュウスイ</t>
    </rPh>
    <rPh sb="421" eb="423">
      <t>ジンコウ</t>
    </rPh>
    <rPh sb="424" eb="426">
      <t>ゲンショウ</t>
    </rPh>
    <rPh sb="427" eb="429">
      <t>ミコ</t>
    </rPh>
    <rPh sb="435" eb="437">
      <t>スイドウ</t>
    </rPh>
    <rPh sb="437" eb="439">
      <t>リョウキン</t>
    </rPh>
    <rPh sb="440" eb="442">
      <t>カイテイ</t>
    </rPh>
    <rPh sb="443" eb="444">
      <t>フク</t>
    </rPh>
    <rPh sb="446" eb="448">
      <t>ヒツヨウ</t>
    </rPh>
    <rPh sb="449" eb="450">
      <t>オウ</t>
    </rPh>
    <rPh sb="452" eb="455">
      <t>ダンリョクテキ</t>
    </rPh>
    <rPh sb="456" eb="458">
      <t>タイサク</t>
    </rPh>
    <rPh sb="459" eb="460">
      <t>ヨウ</t>
    </rPh>
    <phoneticPr fontId="7"/>
  </si>
  <si>
    <t>　経営は比較的健全であると考える。しかし、施設及び管路の老朽化が進んでおり、計画に沿った改修を要するも、減価償却時にその全てを更新することは技術的にも経営的にも難しいため、水道ビジョンに基づいた効果的な更新を要する。
　また、今後の給水人口減に対応するため、支出分野の見直しと合わせ、水道料金の改定等の必要に応じた弾力的な対策を要する。</t>
    <rPh sb="21" eb="23">
      <t>シセツ</t>
    </rPh>
    <rPh sb="23" eb="24">
      <t>オヨ</t>
    </rPh>
    <rPh sb="25" eb="27">
      <t>カンロ</t>
    </rPh>
    <rPh sb="28" eb="31">
      <t>ロウキュウカ</t>
    </rPh>
    <rPh sb="32" eb="33">
      <t>スス</t>
    </rPh>
    <rPh sb="38" eb="40">
      <t>ケイカク</t>
    </rPh>
    <rPh sb="41" eb="42">
      <t>ソ</t>
    </rPh>
    <rPh sb="44" eb="46">
      <t>カイシュウ</t>
    </rPh>
    <rPh sb="47" eb="48">
      <t>ヨウ</t>
    </rPh>
    <rPh sb="52" eb="54">
      <t>ゲンカ</t>
    </rPh>
    <rPh sb="54" eb="56">
      <t>ショウキャク</t>
    </rPh>
    <rPh sb="56" eb="57">
      <t>ジ</t>
    </rPh>
    <rPh sb="60" eb="61">
      <t>スベ</t>
    </rPh>
    <rPh sb="63" eb="65">
      <t>コウシン</t>
    </rPh>
    <rPh sb="70" eb="72">
      <t>ギジュツ</t>
    </rPh>
    <rPh sb="72" eb="73">
      <t>テキ</t>
    </rPh>
    <rPh sb="75" eb="78">
      <t>ケイエイテキ</t>
    </rPh>
    <rPh sb="80" eb="81">
      <t>ムツカ</t>
    </rPh>
    <rPh sb="86" eb="88">
      <t>スイドウ</t>
    </rPh>
    <rPh sb="93" eb="94">
      <t>モト</t>
    </rPh>
    <rPh sb="97" eb="100">
      <t>コウカテキ</t>
    </rPh>
    <rPh sb="101" eb="103">
      <t>コウシン</t>
    </rPh>
    <rPh sb="104" eb="105">
      <t>ヨウ</t>
    </rPh>
    <rPh sb="113" eb="115">
      <t>コンゴ</t>
    </rPh>
    <rPh sb="116" eb="118">
      <t>キュウスイ</t>
    </rPh>
    <rPh sb="118" eb="120">
      <t>ジンコウ</t>
    </rPh>
    <rPh sb="120" eb="121">
      <t>ゲン</t>
    </rPh>
    <rPh sb="122" eb="124">
      <t>タイオウ</t>
    </rPh>
    <rPh sb="129" eb="131">
      <t>シシュツ</t>
    </rPh>
    <rPh sb="131" eb="133">
      <t>ブンヤ</t>
    </rPh>
    <rPh sb="134" eb="136">
      <t>ミナオ</t>
    </rPh>
    <rPh sb="138" eb="139">
      <t>ア</t>
    </rPh>
    <rPh sb="149" eb="150">
      <t>トウ</t>
    </rPh>
    <phoneticPr fontId="7"/>
  </si>
  <si>
    <t>非設置</t>
    <rPh sb="0" eb="1">
      <t>ヒ</t>
    </rPh>
    <rPh sb="1" eb="3">
      <t>セッチ</t>
    </rPh>
    <phoneticPr fontId="4"/>
  </si>
  <si>
    <t>　法改正の影響はあるものの有形固定資産減価償却率並びに管路経年化率が増加傾向であるため、施設及び管路の老朽化が進んでいる。なお、管路更新率は例年類似団体より低い傾向であるが、H28年度は同程度である。
　今後は、下水道管路布設に伴う水道管路更新工事が大幅縮小傾向となるが、積極的かつ水道ビジョンに基づくスケジュールに応じた更新を要する。</t>
    <rPh sb="1" eb="4">
      <t>ホウカイセイ</t>
    </rPh>
    <rPh sb="5" eb="7">
      <t>エイキョウ</t>
    </rPh>
    <rPh sb="13" eb="15">
      <t>ユウケイ</t>
    </rPh>
    <rPh sb="15" eb="19">
      <t>コテイシサン</t>
    </rPh>
    <rPh sb="19" eb="21">
      <t>ゲンカ</t>
    </rPh>
    <rPh sb="21" eb="23">
      <t>ショウキャク</t>
    </rPh>
    <rPh sb="23" eb="24">
      <t>リツ</t>
    </rPh>
    <rPh sb="24" eb="25">
      <t>ナラ</t>
    </rPh>
    <rPh sb="27" eb="28">
      <t>カン</t>
    </rPh>
    <rPh sb="28" eb="29">
      <t>ミチ</t>
    </rPh>
    <rPh sb="29" eb="31">
      <t>ケイネン</t>
    </rPh>
    <rPh sb="31" eb="32">
      <t>カ</t>
    </rPh>
    <rPh sb="32" eb="33">
      <t>リツ</t>
    </rPh>
    <rPh sb="34" eb="36">
      <t>ゾウカ</t>
    </rPh>
    <rPh sb="36" eb="38">
      <t>ケイコウ</t>
    </rPh>
    <rPh sb="44" eb="46">
      <t>シセツ</t>
    </rPh>
    <rPh sb="46" eb="47">
      <t>オヨ</t>
    </rPh>
    <rPh sb="48" eb="50">
      <t>カンロ</t>
    </rPh>
    <rPh sb="51" eb="52">
      <t>ロウ</t>
    </rPh>
    <rPh sb="52" eb="53">
      <t>ク</t>
    </rPh>
    <rPh sb="53" eb="54">
      <t>カ</t>
    </rPh>
    <rPh sb="55" eb="56">
      <t>スス</t>
    </rPh>
    <rPh sb="64" eb="65">
      <t>カン</t>
    </rPh>
    <rPh sb="65" eb="66">
      <t>ロ</t>
    </rPh>
    <rPh sb="66" eb="68">
      <t>コウシン</t>
    </rPh>
    <rPh sb="68" eb="69">
      <t>リツ</t>
    </rPh>
    <rPh sb="70" eb="72">
      <t>レイネン</t>
    </rPh>
    <rPh sb="72" eb="74">
      <t>ルイジ</t>
    </rPh>
    <rPh sb="74" eb="76">
      <t>ダンタイ</t>
    </rPh>
    <rPh sb="78" eb="79">
      <t>ヒク</t>
    </rPh>
    <rPh sb="80" eb="82">
      <t>ケイコウ</t>
    </rPh>
    <rPh sb="90" eb="92">
      <t>ネンド</t>
    </rPh>
    <rPh sb="93" eb="96">
      <t>ドウテイド</t>
    </rPh>
    <rPh sb="102" eb="104">
      <t>コンゴ</t>
    </rPh>
    <rPh sb="106" eb="109">
      <t>ゲスイドウ</t>
    </rPh>
    <rPh sb="109" eb="111">
      <t>カンロ</t>
    </rPh>
    <rPh sb="111" eb="113">
      <t>フセツ</t>
    </rPh>
    <rPh sb="114" eb="115">
      <t>トモナ</t>
    </rPh>
    <rPh sb="116" eb="118">
      <t>スイドウ</t>
    </rPh>
    <rPh sb="118" eb="120">
      <t>カンロ</t>
    </rPh>
    <rPh sb="120" eb="122">
      <t>コウシン</t>
    </rPh>
    <rPh sb="122" eb="124">
      <t>コウジ</t>
    </rPh>
    <rPh sb="125" eb="127">
      <t>オオハバ</t>
    </rPh>
    <rPh sb="127" eb="129">
      <t>シュクショウ</t>
    </rPh>
    <rPh sb="129" eb="131">
      <t>ケイコウ</t>
    </rPh>
    <rPh sb="136" eb="139">
      <t>セッキョクテキ</t>
    </rPh>
    <rPh sb="141" eb="143">
      <t>スイドウ</t>
    </rPh>
    <rPh sb="148" eb="149">
      <t>モト</t>
    </rPh>
    <rPh sb="158" eb="159">
      <t>オウ</t>
    </rPh>
    <rPh sb="161" eb="163">
      <t>コウシン</t>
    </rPh>
    <rPh sb="164" eb="165">
      <t>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</si>
</sst>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0.78</c:v>
                </c:pt>
                <c:pt idx="1">
                  <c:v>0.64</c:v>
                </c:pt>
                <c:pt idx="2">
                  <c:v>0.37</c:v>
                </c:pt>
                <c:pt idx="3" formatCode="#,##0.00;&quot;△&quot;#,##0.00">
                  <c:v>0.69</c:v>
                </c:pt>
                <c:pt idx="4">
                  <c:v>0.71</c:v>
                </c:pt>
              </c:numCache>
            </c:numRef>
          </c:val>
        </c:ser>
        <c:dLbls>
          <c:showLegendKey val="0"/>
          <c:showVal val="0"/>
          <c:showCatName val="0"/>
          <c:showSerName val="0"/>
          <c:showPercent val="0"/>
          <c:showBubbleSize val="0"/>
        </c:dLbls>
        <c:gapWidth val="150"/>
        <c:axId val="99538048"/>
        <c:axId val="9953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99538048"/>
        <c:axId val="99539968"/>
      </c:lineChart>
      <c:dateAx>
        <c:axId val="99538048"/>
        <c:scaling>
          <c:orientation val="minMax"/>
        </c:scaling>
        <c:delete val="1"/>
        <c:axPos val="b"/>
        <c:numFmt formatCode="ge" sourceLinked="1"/>
        <c:majorTickMark val="none"/>
        <c:minorTickMark val="none"/>
        <c:tickLblPos val="none"/>
        <c:crossAx val="99539968"/>
        <c:crosses val="autoZero"/>
        <c:auto val="1"/>
        <c:lblOffset val="100"/>
        <c:baseTimeUnit val="years"/>
      </c:dateAx>
      <c:valAx>
        <c:axId val="9953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74.87</c:v>
                </c:pt>
                <c:pt idx="1">
                  <c:v>73.78</c:v>
                </c:pt>
                <c:pt idx="2">
                  <c:v>72.47</c:v>
                </c:pt>
                <c:pt idx="3">
                  <c:v>71.89</c:v>
                </c:pt>
                <c:pt idx="4">
                  <c:v>71.94</c:v>
                </c:pt>
              </c:numCache>
            </c:numRef>
          </c:val>
        </c:ser>
        <c:dLbls>
          <c:showLegendKey val="0"/>
          <c:showVal val="0"/>
          <c:showCatName val="0"/>
          <c:showSerName val="0"/>
          <c:showPercent val="0"/>
          <c:showBubbleSize val="0"/>
        </c:dLbls>
        <c:gapWidth val="150"/>
        <c:axId val="113509888"/>
        <c:axId val="1135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13509888"/>
        <c:axId val="113511808"/>
      </c:lineChart>
      <c:dateAx>
        <c:axId val="113509888"/>
        <c:scaling>
          <c:orientation val="minMax"/>
        </c:scaling>
        <c:delete val="1"/>
        <c:axPos val="b"/>
        <c:numFmt formatCode="ge" sourceLinked="1"/>
        <c:majorTickMark val="none"/>
        <c:minorTickMark val="none"/>
        <c:tickLblPos val="none"/>
        <c:crossAx val="113511808"/>
        <c:crosses val="autoZero"/>
        <c:auto val="1"/>
        <c:lblOffset val="100"/>
        <c:baseTimeUnit val="years"/>
      </c:dateAx>
      <c:valAx>
        <c:axId val="1135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83.42</c:v>
                </c:pt>
                <c:pt idx="1">
                  <c:v>83.5</c:v>
                </c:pt>
                <c:pt idx="2">
                  <c:v>83.33</c:v>
                </c:pt>
                <c:pt idx="3">
                  <c:v>83.2</c:v>
                </c:pt>
                <c:pt idx="4">
                  <c:v>83.22</c:v>
                </c:pt>
              </c:numCache>
            </c:numRef>
          </c:val>
        </c:ser>
        <c:dLbls>
          <c:showLegendKey val="0"/>
          <c:showVal val="0"/>
          <c:showCatName val="0"/>
          <c:showSerName val="0"/>
          <c:showPercent val="0"/>
          <c:showBubbleSize val="0"/>
        </c:dLbls>
        <c:gapWidth val="150"/>
        <c:axId val="113566848"/>
        <c:axId val="11356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13566848"/>
        <c:axId val="113568768"/>
      </c:lineChart>
      <c:dateAx>
        <c:axId val="113566848"/>
        <c:scaling>
          <c:orientation val="minMax"/>
        </c:scaling>
        <c:delete val="1"/>
        <c:axPos val="b"/>
        <c:numFmt formatCode="ge" sourceLinked="1"/>
        <c:majorTickMark val="none"/>
        <c:minorTickMark val="none"/>
        <c:tickLblPos val="none"/>
        <c:crossAx val="113568768"/>
        <c:crosses val="autoZero"/>
        <c:auto val="1"/>
        <c:lblOffset val="100"/>
        <c:baseTimeUnit val="years"/>
      </c:dateAx>
      <c:valAx>
        <c:axId val="11356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6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103.54</c:v>
                </c:pt>
                <c:pt idx="1">
                  <c:v>101.66</c:v>
                </c:pt>
                <c:pt idx="2">
                  <c:v>102.01</c:v>
                </c:pt>
                <c:pt idx="3">
                  <c:v>103.48</c:v>
                </c:pt>
                <c:pt idx="4">
                  <c:v>105.68</c:v>
                </c:pt>
              </c:numCache>
            </c:numRef>
          </c:val>
        </c:ser>
        <c:dLbls>
          <c:showLegendKey val="0"/>
          <c:showVal val="0"/>
          <c:showCatName val="0"/>
          <c:showSerName val="0"/>
          <c:showPercent val="0"/>
          <c:showBubbleSize val="0"/>
        </c:dLbls>
        <c:gapWidth val="150"/>
        <c:axId val="99578624"/>
        <c:axId val="995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99578624"/>
        <c:axId val="99580544"/>
      </c:lineChart>
      <c:dateAx>
        <c:axId val="99578624"/>
        <c:scaling>
          <c:orientation val="minMax"/>
        </c:scaling>
        <c:delete val="1"/>
        <c:axPos val="b"/>
        <c:numFmt formatCode="ge" sourceLinked="1"/>
        <c:majorTickMark val="none"/>
        <c:minorTickMark val="none"/>
        <c:tickLblPos val="none"/>
        <c:crossAx val="99580544"/>
        <c:crosses val="autoZero"/>
        <c:auto val="1"/>
        <c:lblOffset val="100"/>
        <c:baseTimeUnit val="years"/>
      </c:dateAx>
      <c:valAx>
        <c:axId val="99580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37.21</c:v>
                </c:pt>
                <c:pt idx="1">
                  <c:v>38.270000000000003</c:v>
                </c:pt>
                <c:pt idx="2">
                  <c:v>41.56</c:v>
                </c:pt>
                <c:pt idx="3">
                  <c:v>42.58</c:v>
                </c:pt>
                <c:pt idx="4">
                  <c:v>43.88</c:v>
                </c:pt>
              </c:numCache>
            </c:numRef>
          </c:val>
        </c:ser>
        <c:dLbls>
          <c:showLegendKey val="0"/>
          <c:showVal val="0"/>
          <c:showCatName val="0"/>
          <c:showSerName val="0"/>
          <c:showPercent val="0"/>
          <c:showBubbleSize val="0"/>
        </c:dLbls>
        <c:gapWidth val="150"/>
        <c:axId val="99623296"/>
        <c:axId val="996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99623296"/>
        <c:axId val="99625216"/>
      </c:lineChart>
      <c:dateAx>
        <c:axId val="99623296"/>
        <c:scaling>
          <c:orientation val="minMax"/>
        </c:scaling>
        <c:delete val="1"/>
        <c:axPos val="b"/>
        <c:numFmt formatCode="ge" sourceLinked="1"/>
        <c:majorTickMark val="none"/>
        <c:minorTickMark val="none"/>
        <c:tickLblPos val="none"/>
        <c:crossAx val="99625216"/>
        <c:crosses val="autoZero"/>
        <c:auto val="1"/>
        <c:lblOffset val="100"/>
        <c:baseTimeUnit val="years"/>
      </c:dateAx>
      <c:valAx>
        <c:axId val="99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15.23</c:v>
                </c:pt>
                <c:pt idx="1">
                  <c:v>20.43</c:v>
                </c:pt>
                <c:pt idx="2">
                  <c:v>23.25</c:v>
                </c:pt>
                <c:pt idx="3" formatCode="#,##0.00;&quot;△&quot;#,##0.00">
                  <c:v>24.24</c:v>
                </c:pt>
                <c:pt idx="4">
                  <c:v>27.4</c:v>
                </c:pt>
              </c:numCache>
            </c:numRef>
          </c:val>
        </c:ser>
        <c:dLbls>
          <c:showLegendKey val="0"/>
          <c:showVal val="0"/>
          <c:showCatName val="0"/>
          <c:showSerName val="0"/>
          <c:showPercent val="0"/>
          <c:showBubbleSize val="0"/>
        </c:dLbls>
        <c:gapWidth val="150"/>
        <c:axId val="99659776"/>
        <c:axId val="9966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99659776"/>
        <c:axId val="99661696"/>
      </c:lineChart>
      <c:dateAx>
        <c:axId val="99659776"/>
        <c:scaling>
          <c:orientation val="minMax"/>
        </c:scaling>
        <c:delete val="1"/>
        <c:axPos val="b"/>
        <c:numFmt formatCode="ge" sourceLinked="1"/>
        <c:majorTickMark val="none"/>
        <c:minorTickMark val="none"/>
        <c:tickLblPos val="none"/>
        <c:crossAx val="99661696"/>
        <c:crosses val="autoZero"/>
        <c:auto val="1"/>
        <c:lblOffset val="100"/>
        <c:baseTimeUnit val="years"/>
      </c:dateAx>
      <c:valAx>
        <c:axId val="996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272320"/>
        <c:axId val="1132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13272320"/>
        <c:axId val="113274240"/>
      </c:lineChart>
      <c:dateAx>
        <c:axId val="113272320"/>
        <c:scaling>
          <c:orientation val="minMax"/>
        </c:scaling>
        <c:delete val="1"/>
        <c:axPos val="b"/>
        <c:numFmt formatCode="ge" sourceLinked="1"/>
        <c:majorTickMark val="none"/>
        <c:minorTickMark val="none"/>
        <c:tickLblPos val="none"/>
        <c:crossAx val="113274240"/>
        <c:crosses val="autoZero"/>
        <c:auto val="1"/>
        <c:lblOffset val="100"/>
        <c:baseTimeUnit val="years"/>
      </c:dateAx>
      <c:valAx>
        <c:axId val="11327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272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2230.54</c:v>
                </c:pt>
                <c:pt idx="1">
                  <c:v>1947.37</c:v>
                </c:pt>
                <c:pt idx="2">
                  <c:v>482.65</c:v>
                </c:pt>
                <c:pt idx="3">
                  <c:v>393.48</c:v>
                </c:pt>
                <c:pt idx="4">
                  <c:v>169.19</c:v>
                </c:pt>
              </c:numCache>
            </c:numRef>
          </c:val>
        </c:ser>
        <c:dLbls>
          <c:showLegendKey val="0"/>
          <c:showVal val="0"/>
          <c:showCatName val="0"/>
          <c:showSerName val="0"/>
          <c:showPercent val="0"/>
          <c:showBubbleSize val="0"/>
        </c:dLbls>
        <c:gapWidth val="150"/>
        <c:axId val="113313280"/>
        <c:axId val="1133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13313280"/>
        <c:axId val="113315200"/>
      </c:lineChart>
      <c:dateAx>
        <c:axId val="113313280"/>
        <c:scaling>
          <c:orientation val="minMax"/>
        </c:scaling>
        <c:delete val="1"/>
        <c:axPos val="b"/>
        <c:numFmt formatCode="ge" sourceLinked="1"/>
        <c:majorTickMark val="none"/>
        <c:minorTickMark val="none"/>
        <c:tickLblPos val="none"/>
        <c:crossAx val="113315200"/>
        <c:crosses val="autoZero"/>
        <c:auto val="1"/>
        <c:lblOffset val="100"/>
        <c:baseTimeUnit val="years"/>
      </c:dateAx>
      <c:valAx>
        <c:axId val="113315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548.16</c:v>
                </c:pt>
                <c:pt idx="1">
                  <c:v>546.46</c:v>
                </c:pt>
                <c:pt idx="2">
                  <c:v>545.54</c:v>
                </c:pt>
                <c:pt idx="3">
                  <c:v>535.99</c:v>
                </c:pt>
                <c:pt idx="4">
                  <c:v>526.89</c:v>
                </c:pt>
              </c:numCache>
            </c:numRef>
          </c:val>
        </c:ser>
        <c:dLbls>
          <c:showLegendKey val="0"/>
          <c:showVal val="0"/>
          <c:showCatName val="0"/>
          <c:showSerName val="0"/>
          <c:showPercent val="0"/>
          <c:showBubbleSize val="0"/>
        </c:dLbls>
        <c:gapWidth val="150"/>
        <c:axId val="113353856"/>
        <c:axId val="11335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13353856"/>
        <c:axId val="113355776"/>
      </c:lineChart>
      <c:dateAx>
        <c:axId val="113353856"/>
        <c:scaling>
          <c:orientation val="minMax"/>
        </c:scaling>
        <c:delete val="1"/>
        <c:axPos val="b"/>
        <c:numFmt formatCode="ge" sourceLinked="1"/>
        <c:majorTickMark val="none"/>
        <c:minorTickMark val="none"/>
        <c:tickLblPos val="none"/>
        <c:crossAx val="113355776"/>
        <c:crosses val="autoZero"/>
        <c:auto val="1"/>
        <c:lblOffset val="100"/>
        <c:baseTimeUnit val="years"/>
      </c:dateAx>
      <c:valAx>
        <c:axId val="11335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97.82</c:v>
                </c:pt>
                <c:pt idx="1">
                  <c:v>101.44</c:v>
                </c:pt>
                <c:pt idx="2">
                  <c:v>105.32</c:v>
                </c:pt>
                <c:pt idx="3">
                  <c:v>102.25</c:v>
                </c:pt>
                <c:pt idx="4">
                  <c:v>105.42</c:v>
                </c:pt>
              </c:numCache>
            </c:numRef>
          </c:val>
        </c:ser>
        <c:dLbls>
          <c:showLegendKey val="0"/>
          <c:showVal val="0"/>
          <c:showCatName val="0"/>
          <c:showSerName val="0"/>
          <c:showPercent val="0"/>
          <c:showBubbleSize val="0"/>
        </c:dLbls>
        <c:gapWidth val="150"/>
        <c:axId val="113390336"/>
        <c:axId val="11339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13390336"/>
        <c:axId val="113392256"/>
      </c:lineChart>
      <c:dateAx>
        <c:axId val="113390336"/>
        <c:scaling>
          <c:orientation val="minMax"/>
        </c:scaling>
        <c:delete val="1"/>
        <c:axPos val="b"/>
        <c:numFmt formatCode="ge" sourceLinked="1"/>
        <c:majorTickMark val="none"/>
        <c:minorTickMark val="none"/>
        <c:tickLblPos val="none"/>
        <c:crossAx val="113392256"/>
        <c:crosses val="autoZero"/>
        <c:auto val="1"/>
        <c:lblOffset val="100"/>
        <c:baseTimeUnit val="years"/>
      </c:dateAx>
      <c:valAx>
        <c:axId val="113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3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158.32</c:v>
                </c:pt>
                <c:pt idx="1">
                  <c:v>152.96</c:v>
                </c:pt>
                <c:pt idx="2">
                  <c:v>147.76</c:v>
                </c:pt>
                <c:pt idx="3">
                  <c:v>152.46</c:v>
                </c:pt>
                <c:pt idx="4">
                  <c:v>148.33000000000001</c:v>
                </c:pt>
              </c:numCache>
            </c:numRef>
          </c:val>
        </c:ser>
        <c:dLbls>
          <c:showLegendKey val="0"/>
          <c:showVal val="0"/>
          <c:showCatName val="0"/>
          <c:showSerName val="0"/>
          <c:showPercent val="0"/>
          <c:showBubbleSize val="0"/>
        </c:dLbls>
        <c:gapWidth val="150"/>
        <c:axId val="113430528"/>
        <c:axId val="113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13430528"/>
        <c:axId val="113432448"/>
      </c:lineChart>
      <c:dateAx>
        <c:axId val="113430528"/>
        <c:scaling>
          <c:orientation val="minMax"/>
        </c:scaling>
        <c:delete val="1"/>
        <c:axPos val="b"/>
        <c:numFmt formatCode="ge" sourceLinked="1"/>
        <c:majorTickMark val="none"/>
        <c:minorTickMark val="none"/>
        <c:tickLblPos val="none"/>
        <c:crossAx val="113432448"/>
        <c:crosses val="autoZero"/>
        <c:auto val="1"/>
        <c:lblOffset val="100"/>
        <c:baseTimeUnit val="years"/>
      </c:dateAx>
      <c:valAx>
        <c:axId val="113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3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E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富山県　立山町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4" t="s">
        <v>118</v>
      </c>
      <c r="AE8" s="84"/>
      <c r="AF8" s="84"/>
      <c r="AG8" s="84"/>
      <c r="AH8" s="84"/>
      <c r="AI8" s="84"/>
      <c r="AJ8" s="84"/>
      <c r="AK8" s="5"/>
      <c r="AL8" s="71">
        <f>データ!$R$6</f>
        <v>26575</v>
      </c>
      <c r="AM8" s="71"/>
      <c r="AN8" s="71"/>
      <c r="AO8" s="71"/>
      <c r="AP8" s="71"/>
      <c r="AQ8" s="71"/>
      <c r="AR8" s="71"/>
      <c r="AS8" s="71"/>
      <c r="AT8" s="67">
        <f>データ!$S$6</f>
        <v>307.29000000000002</v>
      </c>
      <c r="AU8" s="68"/>
      <c r="AV8" s="68"/>
      <c r="AW8" s="68"/>
      <c r="AX8" s="68"/>
      <c r="AY8" s="68"/>
      <c r="AZ8" s="68"/>
      <c r="BA8" s="68"/>
      <c r="BB8" s="70">
        <f>データ!$T$6</f>
        <v>86.48</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61.88</v>
      </c>
      <c r="J10" s="68"/>
      <c r="K10" s="68"/>
      <c r="L10" s="68"/>
      <c r="M10" s="68"/>
      <c r="N10" s="68"/>
      <c r="O10" s="69"/>
      <c r="P10" s="70">
        <f>データ!$P$6</f>
        <v>95.49</v>
      </c>
      <c r="Q10" s="70"/>
      <c r="R10" s="70"/>
      <c r="S10" s="70"/>
      <c r="T10" s="70"/>
      <c r="U10" s="70"/>
      <c r="V10" s="70"/>
      <c r="W10" s="71">
        <f>データ!$Q$6</f>
        <v>3108</v>
      </c>
      <c r="X10" s="71"/>
      <c r="Y10" s="71"/>
      <c r="Z10" s="71"/>
      <c r="AA10" s="71"/>
      <c r="AB10" s="71"/>
      <c r="AC10" s="71"/>
      <c r="AD10" s="2"/>
      <c r="AE10" s="2"/>
      <c r="AF10" s="2"/>
      <c r="AG10" s="2"/>
      <c r="AH10" s="5"/>
      <c r="AI10" s="5"/>
      <c r="AJ10" s="5"/>
      <c r="AK10" s="5"/>
      <c r="AL10" s="71">
        <f>データ!$U$6</f>
        <v>25303</v>
      </c>
      <c r="AM10" s="71"/>
      <c r="AN10" s="71"/>
      <c r="AO10" s="71"/>
      <c r="AP10" s="71"/>
      <c r="AQ10" s="71"/>
      <c r="AR10" s="71"/>
      <c r="AS10" s="71"/>
      <c r="AT10" s="67">
        <f>データ!$V$6</f>
        <v>61.15</v>
      </c>
      <c r="AU10" s="68"/>
      <c r="AV10" s="68"/>
      <c r="AW10" s="68"/>
      <c r="AX10" s="68"/>
      <c r="AY10" s="68"/>
      <c r="AZ10" s="68"/>
      <c r="BA10" s="68"/>
      <c r="BB10" s="70">
        <f>データ!$W$6</f>
        <v>413.79</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116</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algorithmName="SHA-512" hashValue="9AZn/AoJm7NE97/pQfj3LGRU9jgXRSwK8JN/CAPQm/NRlaYd+5Kv+iUrR4eaf6r8Xms8MX14OGk6nzXMZIr9+w==" saltValue="FULAh1lcH02vbKEFWdw2M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W1" workbookViewId="0">
      <selection activeCell="EG8" sqref="EG8"/>
    </sheetView>
  </sheetViews>
  <sheetFormatPr defaultColWidth="9"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163236</v>
      </c>
      <c r="D6" s="34">
        <f t="shared" si="3"/>
        <v>46</v>
      </c>
      <c r="E6" s="34">
        <f t="shared" si="3"/>
        <v>1</v>
      </c>
      <c r="F6" s="34">
        <f t="shared" si="3"/>
        <v>0</v>
      </c>
      <c r="G6" s="34">
        <f t="shared" si="3"/>
        <v>1</v>
      </c>
      <c r="H6" s="34" t="str">
        <f t="shared" si="3"/>
        <v>富山県　立山町</v>
      </c>
      <c r="I6" s="34" t="str">
        <f t="shared" si="3"/>
        <v>法適用</v>
      </c>
      <c r="J6" s="34" t="str">
        <f t="shared" si="3"/>
        <v>水道事業</v>
      </c>
      <c r="K6" s="34" t="str">
        <f t="shared" si="3"/>
        <v>末端給水事業</v>
      </c>
      <c r="L6" s="34" t="str">
        <f t="shared" si="3"/>
        <v>A6</v>
      </c>
      <c r="M6" s="34">
        <f t="shared" si="3"/>
        <v>0</v>
      </c>
      <c r="N6" s="35" t="str">
        <f t="shared" si="3"/>
        <v>-</v>
      </c>
      <c r="O6" s="35">
        <f t="shared" si="3"/>
        <v>61.88</v>
      </c>
      <c r="P6" s="35">
        <f t="shared" si="3"/>
        <v>95.49</v>
      </c>
      <c r="Q6" s="35">
        <f t="shared" si="3"/>
        <v>3108</v>
      </c>
      <c r="R6" s="35">
        <f t="shared" si="3"/>
        <v>26575</v>
      </c>
      <c r="S6" s="35">
        <f t="shared" si="3"/>
        <v>307.29000000000002</v>
      </c>
      <c r="T6" s="35">
        <f t="shared" si="3"/>
        <v>86.48</v>
      </c>
      <c r="U6" s="35">
        <f t="shared" si="3"/>
        <v>25303</v>
      </c>
      <c r="V6" s="35">
        <f t="shared" si="3"/>
        <v>61.15</v>
      </c>
      <c r="W6" s="35">
        <f t="shared" si="3"/>
        <v>413.79</v>
      </c>
      <c r="X6" s="36">
        <f>IF(X7="",NA(),X7)</f>
        <v>103.54</v>
      </c>
      <c r="Y6" s="36">
        <f t="shared" ref="Y6:AG6" si="4">IF(Y7="",NA(),Y7)</f>
        <v>101.66</v>
      </c>
      <c r="Z6" s="36">
        <f t="shared" si="4"/>
        <v>102.01</v>
      </c>
      <c r="AA6" s="36">
        <f t="shared" si="4"/>
        <v>103.48</v>
      </c>
      <c r="AB6" s="36">
        <f t="shared" si="4"/>
        <v>105.68</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2230.54</v>
      </c>
      <c r="AU6" s="36">
        <f t="shared" ref="AU6:BC6" si="6">IF(AU7="",NA(),AU7)</f>
        <v>1947.37</v>
      </c>
      <c r="AV6" s="36">
        <f t="shared" si="6"/>
        <v>482.65</v>
      </c>
      <c r="AW6" s="36">
        <f t="shared" si="6"/>
        <v>393.48</v>
      </c>
      <c r="AX6" s="36">
        <f t="shared" si="6"/>
        <v>169.19</v>
      </c>
      <c r="AY6" s="36">
        <f t="shared" si="6"/>
        <v>915.5</v>
      </c>
      <c r="AZ6" s="36">
        <f t="shared" si="6"/>
        <v>963.24</v>
      </c>
      <c r="BA6" s="36">
        <f t="shared" si="6"/>
        <v>381.53</v>
      </c>
      <c r="BB6" s="36">
        <f t="shared" si="6"/>
        <v>391.54</v>
      </c>
      <c r="BC6" s="36">
        <f t="shared" si="6"/>
        <v>384.34</v>
      </c>
      <c r="BD6" s="35" t="str">
        <f>IF(BD7="","",IF(BD7="-","【-】","【"&amp;SUBSTITUTE(TEXT(BD7,"#,##0.00"),"-","△")&amp;"】"))</f>
        <v>【262.87】</v>
      </c>
      <c r="BE6" s="36">
        <f>IF(BE7="",NA(),BE7)</f>
        <v>548.16</v>
      </c>
      <c r="BF6" s="36">
        <f t="shared" ref="BF6:BN6" si="7">IF(BF7="",NA(),BF7)</f>
        <v>546.46</v>
      </c>
      <c r="BG6" s="36">
        <f t="shared" si="7"/>
        <v>545.54</v>
      </c>
      <c r="BH6" s="36">
        <f t="shared" si="7"/>
        <v>535.99</v>
      </c>
      <c r="BI6" s="36">
        <f t="shared" si="7"/>
        <v>526.89</v>
      </c>
      <c r="BJ6" s="36">
        <f t="shared" si="7"/>
        <v>404.78</v>
      </c>
      <c r="BK6" s="36">
        <f t="shared" si="7"/>
        <v>400.38</v>
      </c>
      <c r="BL6" s="36">
        <f t="shared" si="7"/>
        <v>393.27</v>
      </c>
      <c r="BM6" s="36">
        <f t="shared" si="7"/>
        <v>386.97</v>
      </c>
      <c r="BN6" s="36">
        <f t="shared" si="7"/>
        <v>380.58</v>
      </c>
      <c r="BO6" s="35" t="str">
        <f>IF(BO7="","",IF(BO7="-","【-】","【"&amp;SUBSTITUTE(TEXT(BO7,"#,##0.00"),"-","△")&amp;"】"))</f>
        <v>【270.87】</v>
      </c>
      <c r="BP6" s="36">
        <f>IF(BP7="",NA(),BP7)</f>
        <v>97.82</v>
      </c>
      <c r="BQ6" s="36">
        <f t="shared" ref="BQ6:BY6" si="8">IF(BQ7="",NA(),BQ7)</f>
        <v>101.44</v>
      </c>
      <c r="BR6" s="36">
        <f t="shared" si="8"/>
        <v>105.32</v>
      </c>
      <c r="BS6" s="36">
        <f t="shared" si="8"/>
        <v>102.25</v>
      </c>
      <c r="BT6" s="36">
        <f t="shared" si="8"/>
        <v>105.42</v>
      </c>
      <c r="BU6" s="36">
        <f t="shared" si="8"/>
        <v>98.07</v>
      </c>
      <c r="BV6" s="36">
        <f t="shared" si="8"/>
        <v>96.56</v>
      </c>
      <c r="BW6" s="36">
        <f t="shared" si="8"/>
        <v>100.47</v>
      </c>
      <c r="BX6" s="36">
        <f t="shared" si="8"/>
        <v>101.72</v>
      </c>
      <c r="BY6" s="36">
        <f t="shared" si="8"/>
        <v>102.38</v>
      </c>
      <c r="BZ6" s="35" t="str">
        <f>IF(BZ7="","",IF(BZ7="-","【-】","【"&amp;SUBSTITUTE(TEXT(BZ7,"#,##0.00"),"-","△")&amp;"】"))</f>
        <v>【105.59】</v>
      </c>
      <c r="CA6" s="36">
        <f>IF(CA7="",NA(),CA7)</f>
        <v>158.32</v>
      </c>
      <c r="CB6" s="36">
        <f t="shared" ref="CB6:CJ6" si="9">IF(CB7="",NA(),CB7)</f>
        <v>152.96</v>
      </c>
      <c r="CC6" s="36">
        <f t="shared" si="9"/>
        <v>147.76</v>
      </c>
      <c r="CD6" s="36">
        <f t="shared" si="9"/>
        <v>152.46</v>
      </c>
      <c r="CE6" s="36">
        <f t="shared" si="9"/>
        <v>148.33000000000001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74.87</v>
      </c>
      <c r="CM6" s="36">
        <f t="shared" ref="CM6:CU6" si="10">IF(CM7="",NA(),CM7)</f>
        <v>73.78</v>
      </c>
      <c r="CN6" s="36">
        <f t="shared" si="10"/>
        <v>72.47</v>
      </c>
      <c r="CO6" s="36">
        <f t="shared" si="10"/>
        <v>71.89</v>
      </c>
      <c r="CP6" s="36">
        <f t="shared" si="10"/>
        <v>71.94</v>
      </c>
      <c r="CQ6" s="36">
        <f t="shared" si="10"/>
        <v>55.68</v>
      </c>
      <c r="CR6" s="36">
        <f t="shared" si="10"/>
        <v>55.64</v>
      </c>
      <c r="CS6" s="36">
        <f t="shared" si="10"/>
        <v>55.13</v>
      </c>
      <c r="CT6" s="36">
        <f t="shared" si="10"/>
        <v>54.77</v>
      </c>
      <c r="CU6" s="36">
        <f t="shared" si="10"/>
        <v>54.92</v>
      </c>
      <c r="CV6" s="35" t="str">
        <f>IF(CV7="","",IF(CV7="-","【-】","【"&amp;SUBSTITUTE(TEXT(CV7,"#,##0.00"),"-","△")&amp;"】"))</f>
        <v>【59.94】</v>
      </c>
      <c r="CW6" s="36">
        <f>IF(CW7="",NA(),CW7)</f>
        <v>83.42</v>
      </c>
      <c r="CX6" s="36">
        <f t="shared" ref="CX6:DF6" si="11">IF(CX7="",NA(),CX7)</f>
        <v>83.5</v>
      </c>
      <c r="CY6" s="36">
        <f t="shared" si="11"/>
        <v>83.33</v>
      </c>
      <c r="CZ6" s="36">
        <f t="shared" si="11"/>
        <v>83.2</v>
      </c>
      <c r="DA6" s="36">
        <f t="shared" si="11"/>
        <v>83.22</v>
      </c>
      <c r="DB6" s="36">
        <f t="shared" si="11"/>
        <v>83.18</v>
      </c>
      <c r="DC6" s="36">
        <f t="shared" si="11"/>
        <v>83.09</v>
      </c>
      <c r="DD6" s="36">
        <f t="shared" si="11"/>
        <v>83</v>
      </c>
      <c r="DE6" s="36">
        <f t="shared" si="11"/>
        <v>82.89</v>
      </c>
      <c r="DF6" s="36">
        <f t="shared" si="11"/>
        <v>82.66</v>
      </c>
      <c r="DG6" s="35" t="str">
        <f>IF(DG7="","",IF(DG7="-","【-】","【"&amp;SUBSTITUTE(TEXT(DG7,"#,##0.00"),"-","△")&amp;"】"))</f>
        <v>【90.22】</v>
      </c>
      <c r="DH6" s="36">
        <f>IF(DH7="",NA(),DH7)</f>
        <v>37.21</v>
      </c>
      <c r="DI6" s="36">
        <f t="shared" ref="DI6:DQ6" si="12">IF(DI7="",NA(),DI7)</f>
        <v>38.270000000000003</v>
      </c>
      <c r="DJ6" s="36">
        <f t="shared" si="12"/>
        <v>41.56</v>
      </c>
      <c r="DK6" s="36">
        <f t="shared" si="12"/>
        <v>42.58</v>
      </c>
      <c r="DL6" s="36">
        <f t="shared" si="12"/>
        <v>43.88</v>
      </c>
      <c r="DM6" s="36">
        <f t="shared" si="12"/>
        <v>38.07</v>
      </c>
      <c r="DN6" s="36">
        <f t="shared" si="12"/>
        <v>39.06</v>
      </c>
      <c r="DO6" s="36">
        <f t="shared" si="12"/>
        <v>46.66</v>
      </c>
      <c r="DP6" s="36">
        <f t="shared" si="12"/>
        <v>47.46</v>
      </c>
      <c r="DQ6" s="36">
        <f t="shared" si="12"/>
        <v>48.49</v>
      </c>
      <c r="DR6" s="35" t="str">
        <f>IF(DR7="","",IF(DR7="-","【-】","【"&amp;SUBSTITUTE(TEXT(DR7,"#,##0.00"),"-","△")&amp;"】"))</f>
        <v>【47.91】</v>
      </c>
      <c r="DS6" s="36">
        <f>IF(DS7="",NA(),DS7)</f>
        <v>15.23</v>
      </c>
      <c r="DT6" s="36">
        <f t="shared" ref="DT6:EB6" si="13">IF(DT7="",NA(),DT7)</f>
        <v>20.43</v>
      </c>
      <c r="DU6" s="36">
        <f t="shared" si="13"/>
        <v>23.25</v>
      </c>
      <c r="DV6" s="35">
        <f t="shared" si="13"/>
        <v>24.24</v>
      </c>
      <c r="DW6" s="36">
        <f t="shared" si="13"/>
        <v>27.4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0.78</v>
      </c>
      <c r="EE6" s="36">
        <f t="shared" ref="EE6:EM6" si="14">IF(EE7="",NA(),EE7)</f>
        <v>0.64</v>
      </c>
      <c r="EF6" s="36">
        <f t="shared" si="14"/>
        <v>0.37</v>
      </c>
      <c r="EG6" s="35">
        <f t="shared" si="14"/>
        <v>0.69</v>
      </c>
      <c r="EH6" s="36">
        <f t="shared" si="14"/>
        <v>0.71</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163236</v>
      </c>
      <c r="D7" s="38">
        <v>46</v>
      </c>
      <c r="E7" s="38">
        <v>1</v>
      </c>
      <c r="F7" s="38">
        <v>0</v>
      </c>
      <c r="G7" s="38">
        <v>1</v>
      </c>
      <c r="H7" s="38" t="s">
        <v>105</v>
      </c>
      <c r="I7" s="38" t="s">
        <v>106</v>
      </c>
      <c r="J7" s="38" t="s">
        <v>107</v>
      </c>
      <c r="K7" s="38" t="s">
        <v>108</v>
      </c>
      <c r="L7" s="38" t="s">
        <v>109</v>
      </c>
      <c r="M7" s="38"/>
      <c r="N7" s="39" t="s">
        <v>110</v>
      </c>
      <c r="O7" s="39">
        <v>61.88</v>
      </c>
      <c r="P7" s="39">
        <v>95.49</v>
      </c>
      <c r="Q7" s="39">
        <v>3108</v>
      </c>
      <c r="R7" s="39">
        <v>26575</v>
      </c>
      <c r="S7" s="39">
        <v>307.29000000000002</v>
      </c>
      <c r="T7" s="39">
        <v>86.48</v>
      </c>
      <c r="U7" s="39">
        <v>25303</v>
      </c>
      <c r="V7" s="39">
        <v>61.15</v>
      </c>
      <c r="W7" s="39">
        <v>413.79</v>
      </c>
      <c r="X7" s="39">
        <v>103.54</v>
      </c>
      <c r="Y7" s="39">
        <v>101.66</v>
      </c>
      <c r="Z7" s="39">
        <v>102.01</v>
      </c>
      <c r="AA7" s="39">
        <v>103.48</v>
      </c>
      <c r="AB7" s="39">
        <v>105.68</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2230.54</v>
      </c>
      <c r="AU7" s="39">
        <v>1947.37</v>
      </c>
      <c r="AV7" s="39">
        <v>482.65</v>
      </c>
      <c r="AW7" s="39">
        <v>393.48</v>
      </c>
      <c r="AX7" s="39">
        <v>169.19</v>
      </c>
      <c r="AY7" s="39">
        <v>915.5</v>
      </c>
      <c r="AZ7" s="39">
        <v>963.24</v>
      </c>
      <c r="BA7" s="39">
        <v>381.53</v>
      </c>
      <c r="BB7" s="39">
        <v>391.54</v>
      </c>
      <c r="BC7" s="39">
        <v>384.34</v>
      </c>
      <c r="BD7" s="39">
        <v>262.87</v>
      </c>
      <c r="BE7" s="39">
        <v>548.16</v>
      </c>
      <c r="BF7" s="39">
        <v>546.46</v>
      </c>
      <c r="BG7" s="39">
        <v>545.54</v>
      </c>
      <c r="BH7" s="39">
        <v>535.99</v>
      </c>
      <c r="BI7" s="39">
        <v>526.89</v>
      </c>
      <c r="BJ7" s="39">
        <v>404.78</v>
      </c>
      <c r="BK7" s="39">
        <v>400.38</v>
      </c>
      <c r="BL7" s="39">
        <v>393.27</v>
      </c>
      <c r="BM7" s="39">
        <v>386.97</v>
      </c>
      <c r="BN7" s="39">
        <v>380.58</v>
      </c>
      <c r="BO7" s="39">
        <v>270.87</v>
      </c>
      <c r="BP7" s="39">
        <v>97.82</v>
      </c>
      <c r="BQ7" s="39">
        <v>101.44</v>
      </c>
      <c r="BR7" s="39">
        <v>105.32</v>
      </c>
      <c r="BS7" s="39">
        <v>102.25</v>
      </c>
      <c r="BT7" s="39">
        <v>105.42</v>
      </c>
      <c r="BU7" s="39">
        <v>98.07</v>
      </c>
      <c r="BV7" s="39">
        <v>96.56</v>
      </c>
      <c r="BW7" s="39">
        <v>100.47</v>
      </c>
      <c r="BX7" s="39">
        <v>101.72</v>
      </c>
      <c r="BY7" s="39">
        <v>102.38</v>
      </c>
      <c r="BZ7" s="39">
        <v>105.59</v>
      </c>
      <c r="CA7" s="39">
        <v>158.32</v>
      </c>
      <c r="CB7" s="39">
        <v>152.96</v>
      </c>
      <c r="CC7" s="39">
        <v>147.76</v>
      </c>
      <c r="CD7" s="39">
        <v>152.46</v>
      </c>
      <c r="CE7" s="39">
        <v>148.33000000000001</v>
      </c>
      <c r="CF7" s="39">
        <v>172.26</v>
      </c>
      <c r="CG7" s="39">
        <v>177.14</v>
      </c>
      <c r="CH7" s="39">
        <v>169.82</v>
      </c>
      <c r="CI7" s="39">
        <v>168.2</v>
      </c>
      <c r="CJ7" s="39">
        <v>168.67</v>
      </c>
      <c r="CK7" s="39">
        <v>163.27000000000001</v>
      </c>
      <c r="CL7" s="39">
        <v>74.87</v>
      </c>
      <c r="CM7" s="39">
        <v>73.78</v>
      </c>
      <c r="CN7" s="39">
        <v>72.47</v>
      </c>
      <c r="CO7" s="39">
        <v>71.89</v>
      </c>
      <c r="CP7" s="39">
        <v>71.94</v>
      </c>
      <c r="CQ7" s="39">
        <v>55.68</v>
      </c>
      <c r="CR7" s="39">
        <v>55.64</v>
      </c>
      <c r="CS7" s="39">
        <v>55.13</v>
      </c>
      <c r="CT7" s="39">
        <v>54.77</v>
      </c>
      <c r="CU7" s="39">
        <v>54.92</v>
      </c>
      <c r="CV7" s="39">
        <v>59.94</v>
      </c>
      <c r="CW7" s="39">
        <v>83.42</v>
      </c>
      <c r="CX7" s="39">
        <v>83.5</v>
      </c>
      <c r="CY7" s="39">
        <v>83.33</v>
      </c>
      <c r="CZ7" s="39">
        <v>83.2</v>
      </c>
      <c r="DA7" s="39">
        <v>83.22</v>
      </c>
      <c r="DB7" s="39">
        <v>83.18</v>
      </c>
      <c r="DC7" s="39">
        <v>83.09</v>
      </c>
      <c r="DD7" s="39">
        <v>83</v>
      </c>
      <c r="DE7" s="39">
        <v>82.89</v>
      </c>
      <c r="DF7" s="39">
        <v>82.66</v>
      </c>
      <c r="DG7" s="39">
        <v>90.22</v>
      </c>
      <c r="DH7" s="39">
        <v>37.21</v>
      </c>
      <c r="DI7" s="39">
        <v>38.270000000000003</v>
      </c>
      <c r="DJ7" s="39">
        <v>41.56</v>
      </c>
      <c r="DK7" s="39">
        <v>42.58</v>
      </c>
      <c r="DL7" s="39">
        <v>43.88</v>
      </c>
      <c r="DM7" s="39">
        <v>38.07</v>
      </c>
      <c r="DN7" s="39">
        <v>39.06</v>
      </c>
      <c r="DO7" s="39">
        <v>46.66</v>
      </c>
      <c r="DP7" s="39">
        <v>47.46</v>
      </c>
      <c r="DQ7" s="39">
        <v>48.49</v>
      </c>
      <c r="DR7" s="39">
        <v>47.91</v>
      </c>
      <c r="DS7" s="39">
        <v>15.23</v>
      </c>
      <c r="DT7" s="39">
        <v>20.43</v>
      </c>
      <c r="DU7" s="39">
        <v>23.25</v>
      </c>
      <c r="DV7" s="39">
        <v>24.24</v>
      </c>
      <c r="DW7" s="39">
        <v>27.4</v>
      </c>
      <c r="DX7" s="39">
        <v>7.73</v>
      </c>
      <c r="DY7" s="39">
        <v>8.8699999999999992</v>
      </c>
      <c r="DZ7" s="39">
        <v>9.85</v>
      </c>
      <c r="EA7" s="39">
        <v>9.7100000000000009</v>
      </c>
      <c r="EB7" s="39">
        <v>12.79</v>
      </c>
      <c r="EC7" s="39">
        <v>15</v>
      </c>
      <c r="ED7" s="39">
        <v>0.78</v>
      </c>
      <c r="EE7" s="39">
        <v>0.64</v>
      </c>
      <c r="EF7" s="39">
        <v>0.37</v>
      </c>
      <c r="EG7" s="39">
        <v>0.69</v>
      </c>
      <c r="EH7" s="39">
        <v>0.71</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2017-12-25T01:27:15Z</dcterms:created>
  <dcterms:modified xsi:type="dcterms:W3CDTF">2018-02-19T03:49:32Z</dcterms:modified>
</cp:coreProperties>
</file>