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市町村支援課\　財政係\56 公営企業会計制度の見直し\◎経営比較分析表\300125公営企業に係る経営比較分析表（平成28 年度決算）の分析等について\04市町村回答\立山町\"/>
    </mc:Choice>
  </mc:AlternateContent>
  <workbookProtection workbookAlgorithmName="SHA-512" workbookHashValue="5D8CNCVrzFZywoKvu00LGBW2FoBapb69dvxHAFwZguJyGRMdflG1p6FpUZSMu/ohw+Pyfyn4nDPJgS7oZ5SU8w==" workbookSaltValue="//IGlZIm5IPGKJLzstPTEw==" workbookSpinCount="100000" lockStructure="1"/>
  <bookViews>
    <workbookView xWindow="240" yWindow="120" windowWidth="14940" windowHeight="781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L8" i="4"/>
  <c r="P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<sst xmlns="http://schemas.openxmlformats.org/spreadsheetml/2006/main" count="240" uniqueCount="126">
  <si>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</si>
  <si>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</si>
  <si>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</si>
  <si>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</si>
  <si>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</si>
  <si>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</si>
  <si>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</si>
  <si>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</si>
  <si>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</si>
  <si>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</si>
  <si>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</si>
  <si>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</si>
  <si>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</si>
  <si>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</si>
  <si>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</si>
  <si>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</si>
  <si>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</si>
  <si>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</si>
  <si>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</si>
  <si>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</si>
  <si>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</si>
  <si>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</si>
  <si>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</si>
  <si>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</si>
  <si>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</si>
  <si>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</si>
  <si>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</si>
  <si>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</si>
  <si>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</si>
  <si>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</si>
  <si>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</si>
  <si>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</si>
  <si>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</si>
  <si>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</si>
  <si>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</si>
  <si>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</si>
  <si>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</si>
  <si>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</si>
  <si>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</si>
  <si>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</si>
  <si>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</si>
  <si>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</si>
  <si>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</si>
  <si>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</si>
  <si>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</si>
  <si>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</si>
  <si>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</si>
  <si>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</si>
  <si>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</si>
  <si>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</si>
  <si>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</si>
  <si>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</si>
  <si>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</si>
  <si>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</si>
  <si>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</si>
  <si>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</si>
  <si>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</si>
  <si>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</si>
  <si>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</si>
  <si>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</si>
  <si>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</si>
  <si>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</si>
  <si>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</si>
  <si>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</si>
  <si>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</si>
  <si>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</si>
  <si>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</si>
  <si>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</si>
  <si>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</si>
  <si>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</si>
  <si>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</si>
  <si>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</si>
  <si>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</si>
  <si>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</si>
  <si>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</si>
  <si>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</si>
  <si>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</si>
  <si>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</si>
  <si>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</si>
  <si>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</si>
  <si>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</si>
  <si>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</si>
  <si>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</si>
  <si>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</si>
  <si>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</si>
  <si>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</si>
  <si>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</si>
  <si>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</si>
  <si>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</si>
  <si>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</si>
  <si>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</si>
  <si>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</si>
  <si>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</si>
  <si>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</si>
  <si>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</si>
  <si>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</si>
  <si>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</si>
  <si>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</si>
  <si>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</si>
  <si>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</si>
  <si>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</si>
  <si>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</si>
  <si>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</si>
  <si>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</si>
  <si>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</si>
  <si>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</si>
  <si>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</si>
  <si>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</si>
  <si>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</si>
  <si>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</si>
  <si>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富山県　立山町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</si>
  <si>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</si>
  <si>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</si>
  <si>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</si>
  <si>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</si>
  <si>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</si>
  <si>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</si>
  <si>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</si>
  <si>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</si>
  <si>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</si>
  <si>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</si>
  <si>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</si>
  <si>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立山町農業集落排水の整備開始は平成7年度であるため、現在標準耐用年数を超過している管渠は無い。そのため、現在は、管渠の更新工事は実施はしていないが、標準耐用年数を迎える前に計画的に更新工事を行なっていかなければならない。</t>
    <phoneticPr fontId="4"/>
  </si>
  <si>
    <t>非設置</t>
    <rPh sb="0" eb="1">
      <t>ヒ</t>
    </rPh>
    <rPh sb="1" eb="3">
      <t>セッチ</t>
    </rPh>
    <phoneticPr fontId="4"/>
  </si>
  <si>
    <r>
      <t>　収益的収支比率及び経費回収率共に100%を大きく下回っており、収益の増加及び管理費の削減が必要不可欠である。</t>
    </r>
    <r>
      <rPr>
        <sz val="11"/>
        <color rgb="FFFF0000"/>
        <rFont val="ＭＳ ゴシック"/>
        <family val="3"/>
        <charset val="128"/>
      </rPr>
      <t xml:space="preserve">
　</t>
    </r>
    <r>
      <rPr>
        <sz val="11"/>
        <rFont val="ＭＳ ゴシック"/>
        <family val="3"/>
        <charset val="128"/>
      </rPr>
      <t>また、平成28年度に平成37年度までの農業集落事業経営戦略の策定を行ったが、今後水洗化率及び有収水量の大きな増加は見込めない状況である。汚水処理原価を小さくするために汚水処理費の改善が必要である。そのため、動力費の削減や維持管理委託料の見直し等、維持管理費の改善を行い、汚水処理費削減に努め、収益的収支比率及び経費回収率の改善も図る。</t>
    </r>
    <rPh sb="1" eb="4">
      <t>シュウエキテキ</t>
    </rPh>
    <rPh sb="4" eb="8">
      <t>シュウシヒリツ</t>
    </rPh>
    <rPh sb="8" eb="9">
      <t>オヨ</t>
    </rPh>
    <rPh sb="10" eb="12">
      <t>ケイヒ</t>
    </rPh>
    <rPh sb="12" eb="14">
      <t>カイシュウ</t>
    </rPh>
    <rPh sb="14" eb="15">
      <t>リツ</t>
    </rPh>
    <rPh sb="15" eb="16">
      <t>トモ</t>
    </rPh>
    <rPh sb="22" eb="23">
      <t>オオ</t>
    </rPh>
    <rPh sb="25" eb="27">
      <t>シタマワ</t>
    </rPh>
    <rPh sb="32" eb="34">
      <t>シュウエキ</t>
    </rPh>
    <rPh sb="35" eb="37">
      <t>ゾウカ</t>
    </rPh>
    <rPh sb="37" eb="38">
      <t>オヨ</t>
    </rPh>
    <rPh sb="39" eb="42">
      <t>カンリヒ</t>
    </rPh>
    <rPh sb="43" eb="45">
      <t>サクゲン</t>
    </rPh>
    <rPh sb="46" eb="48">
      <t>ヒツヨウ</t>
    </rPh>
    <rPh sb="48" eb="51">
      <t>フカケツ</t>
    </rPh>
    <rPh sb="60" eb="62">
      <t>ヘイセイ</t>
    </rPh>
    <rPh sb="64" eb="66">
      <t>ネンド</t>
    </rPh>
    <rPh sb="67" eb="69">
      <t>ヘイセイ</t>
    </rPh>
    <rPh sb="71" eb="73">
      <t>ネンド</t>
    </rPh>
    <rPh sb="76" eb="78">
      <t>ノウギョウ</t>
    </rPh>
    <rPh sb="78" eb="80">
      <t>シュウラク</t>
    </rPh>
    <rPh sb="80" eb="82">
      <t>ジギョウ</t>
    </rPh>
    <rPh sb="82" eb="84">
      <t>ケイエイ</t>
    </rPh>
    <rPh sb="84" eb="86">
      <t>センリャク</t>
    </rPh>
    <rPh sb="87" eb="89">
      <t>サクテイ</t>
    </rPh>
    <rPh sb="90" eb="91">
      <t>オコナ</t>
    </rPh>
    <rPh sb="95" eb="97">
      <t>コンゴ</t>
    </rPh>
    <rPh sb="108" eb="109">
      <t>オオ</t>
    </rPh>
    <rPh sb="114" eb="116">
      <t>ミコ</t>
    </rPh>
    <rPh sb="119" eb="121">
      <t>ジョウキョウ</t>
    </rPh>
    <rPh sb="132" eb="133">
      <t>チイ</t>
    </rPh>
    <rPh sb="164" eb="166">
      <t>サクゲン</t>
    </rPh>
    <phoneticPr fontId="4"/>
  </si>
  <si>
    <r>
      <t>①収益的収支比率について、経年で減少傾向にあるが、これは平成28年度に地方債償還金がピークを迎えたことにより今後は収まると考えられる。平成29年度以降増加傾向にするためには、管理維持費用等の改善に取り組み、費用を小さくしていくことが必要と考えられる。
④企業債残高対事業規模比率は、類似団体平均と比較すると高い数値であるが、現在、起債予定がないため、順次、償還が完了するにつれて、類似団体平均値に近づいていくと考えられる。
⑤経費回収率及び⑥汚水処理原価について</t>
    </r>
    <r>
      <rPr>
        <u/>
        <sz val="10.5"/>
        <color theme="1"/>
        <rFont val="ＭＳ ゴシック"/>
        <family val="3"/>
        <charset val="128"/>
      </rPr>
      <t>、</t>
    </r>
    <r>
      <rPr>
        <sz val="10.5"/>
        <rFont val="ＭＳ ゴシック"/>
        <family val="3"/>
        <charset val="128"/>
      </rPr>
      <t>平成28年度より汚水処理費の一部について、一般会計により負担すべき額として計上方法を改めたため、値が大きく変化している。また、上記2項目は他類似自治体平均と近似した値</t>
    </r>
    <r>
      <rPr>
        <u/>
        <sz val="10.5"/>
        <rFont val="ＭＳ ゴシック"/>
        <family val="3"/>
        <charset val="128"/>
      </rPr>
      <t>で</t>
    </r>
    <r>
      <rPr>
        <sz val="10.5"/>
        <rFont val="ＭＳ ゴシック"/>
        <family val="3"/>
        <charset val="128"/>
      </rPr>
      <t>あるが、経費回収率が100%を大きく下回っており、今後も経費の削減を目指すと共に下水道使用料金の見直しが必要</t>
    </r>
    <r>
      <rPr>
        <sz val="10.5"/>
        <color theme="1"/>
        <rFont val="ＭＳ ゴシック"/>
        <family val="3"/>
        <charset val="128"/>
      </rPr>
      <t>と考えられる。
⑦施設利用率は、ほとんど変化がなく類似自治体と比べても平成28年度を除けば大きな差はないと思われる。また、現在の施設の処理能力は1,065㎥/日であり、昨年度の最大処理水量は887㎥/日であった。今後、処理人口の変化及び他類似自治体との比較により検討は必要になってくるが、現在の施設利用率は適正であると考えられる。
⑧水洗化率は、右上がり傾向であるものの、その増加率は年々小さくなっている。現在農業集落排水処理計画区域の整備は全て完了しているため、今後は呼びかけ等による水洗化率の微増はあっても大幅な増加は見込めないと考えられる。</t>
    </r>
    <rPh sb="13" eb="15">
      <t>ケイネン</t>
    </rPh>
    <rPh sb="16" eb="18">
      <t>ゲンショウ</t>
    </rPh>
    <rPh sb="18" eb="20">
      <t>ケイコウ</t>
    </rPh>
    <rPh sb="28" eb="30">
      <t>ヘイセイ</t>
    </rPh>
    <rPh sb="32" eb="34">
      <t>ネンド</t>
    </rPh>
    <rPh sb="46" eb="47">
      <t>ムカ</t>
    </rPh>
    <rPh sb="54" eb="56">
      <t>コンゴ</t>
    </rPh>
    <rPh sb="57" eb="58">
      <t>オサ</t>
    </rPh>
    <rPh sb="61" eb="62">
      <t>カンガ</t>
    </rPh>
    <rPh sb="75" eb="77">
      <t>ゾウカ</t>
    </rPh>
    <rPh sb="77" eb="79">
      <t>ケイコウ</t>
    </rPh>
    <rPh sb="119" eb="120">
      <t>カンガ</t>
    </rPh>
    <rPh sb="218" eb="219">
      <t>オヨ</t>
    </rPh>
    <rPh sb="280" eb="281">
      <t>アタイ</t>
    </rPh>
    <rPh sb="282" eb="283">
      <t>オオ</t>
    </rPh>
    <rPh sb="285" eb="287">
      <t>ヘンカ</t>
    </rPh>
    <rPh sb="295" eb="297">
      <t>ジョウキ</t>
    </rPh>
    <rPh sb="298" eb="300">
      <t>コウモク</t>
    </rPh>
    <rPh sb="302" eb="304">
      <t>ルイジ</t>
    </rPh>
    <rPh sb="320" eb="324">
      <t>ケイ</t>
    </rPh>
    <rPh sb="324" eb="325">
      <t>リツ</t>
    </rPh>
    <rPh sb="331" eb="332">
      <t>オオ</t>
    </rPh>
    <rPh sb="334" eb="335">
      <t>シタ</t>
    </rPh>
    <rPh sb="335" eb="336">
      <t>マワ</t>
    </rPh>
    <rPh sb="341" eb="343">
      <t>コンゴ</t>
    </rPh>
    <rPh sb="344" eb="346">
      <t>ケイヒ</t>
    </rPh>
    <rPh sb="347" eb="349">
      <t>サクゲン</t>
    </rPh>
    <rPh sb="350" eb="352">
      <t>メザ</t>
    </rPh>
    <rPh sb="354" eb="355">
      <t>トモ</t>
    </rPh>
    <rPh sb="356" eb="359">
      <t>ゲスイドウ</t>
    </rPh>
    <rPh sb="359" eb="362">
      <t>シヨウリョウ</t>
    </rPh>
    <rPh sb="362" eb="363">
      <t>キン</t>
    </rPh>
    <rPh sb="364" eb="366">
      <t>ミナオ</t>
    </rPh>
    <rPh sb="368" eb="370">
      <t>ヒツヨウ</t>
    </rPh>
    <rPh sb="371" eb="372">
      <t>カンガ</t>
    </rPh>
    <rPh sb="390" eb="392">
      <t>ヘンカ</t>
    </rPh>
    <rPh sb="395" eb="397">
      <t>ルイジ</t>
    </rPh>
    <rPh sb="397" eb="400">
      <t>ジチタイ</t>
    </rPh>
    <rPh sb="401" eb="402">
      <t>クラ</t>
    </rPh>
    <rPh sb="405" eb="407">
      <t>ヘイセイ</t>
    </rPh>
    <rPh sb="412" eb="413">
      <t>ノゾ</t>
    </rPh>
    <rPh sb="415" eb="416">
      <t>オオ</t>
    </rPh>
    <rPh sb="418" eb="419">
      <t>サ</t>
    </rPh>
    <rPh sb="423" eb="424">
      <t>オモ</t>
    </rPh>
    <rPh sb="476" eb="478">
      <t>コンゴ</t>
    </rPh>
    <rPh sb="479" eb="481">
      <t>ショリ</t>
    </rPh>
    <rPh sb="481" eb="483">
      <t>ジンコウ</t>
    </rPh>
    <rPh sb="484" eb="486">
      <t>ヘンカ</t>
    </rPh>
    <rPh sb="486" eb="487">
      <t>オヨ</t>
    </rPh>
    <rPh sb="488" eb="496">
      <t>タルイジ</t>
    </rPh>
    <rPh sb="496" eb="498">
      <t>ヒカク</t>
    </rPh>
    <rPh sb="501" eb="503">
      <t>ケントウ</t>
    </rPh>
    <rPh sb="504" eb="506">
      <t>ヒツヨウ</t>
    </rPh>
    <rPh sb="514" eb="516">
      <t>ゲンザイ</t>
    </rPh>
    <rPh sb="543" eb="545">
      <t>ミギア</t>
    </rPh>
    <rPh sb="547" eb="549">
      <t>ケイコウ</t>
    </rPh>
    <rPh sb="558" eb="560">
      <t>ゾウカ</t>
    </rPh>
    <rPh sb="560" eb="561">
      <t>リツ</t>
    </rPh>
    <rPh sb="562" eb="564">
      <t>ネンネン</t>
    </rPh>
    <rPh sb="564" eb="565">
      <t>チイ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</si>
</sst>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7">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
      <sz val="10.5"/>
      <color theme="1"/>
      <name val="ＭＳ ゴシック"/>
      <family val="3"/>
      <charset val="128"/>
    </font>
    <font>
      <u/>
      <sz val="10.5"/>
      <name val="ＭＳ ゴシック"/>
      <family val="3"/>
      <charset val="128"/>
    </font>
    <font>
      <sz val="10.5"/>
      <name val="ＭＳ ゴシック"/>
      <family val="3"/>
      <charset val="128"/>
    </font>
    <font>
      <u/>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3" fillId="0" borderId="6" xfId="1" applyFont="1" applyBorder="1" applyAlignment="1" applyProtection="1">
      <alignment horizontal="left" vertical="top" wrapText="1"/>
      <protection locked="0"/>
    </xf>
    <xf numFmtId="0" fontId="23" fillId="0" borderId="0" xfId="1" applyFont="1" applyBorder="1" applyAlignment="1" applyProtection="1">
      <alignment horizontal="left" vertical="top" wrapText="1"/>
      <protection locked="0"/>
    </xf>
    <xf numFmtId="0" fontId="23" fillId="0" borderId="7" xfId="1" applyFont="1" applyBorder="1" applyAlignment="1" applyProtection="1">
      <alignment horizontal="left" vertical="top" wrapText="1"/>
      <protection locked="0"/>
    </xf>
    <xf numFmtId="0" fontId="23" fillId="0" borderId="8" xfId="1" applyFont="1" applyBorder="1" applyAlignment="1" applyProtection="1">
      <alignment horizontal="left" vertical="top" wrapText="1"/>
      <protection locked="0"/>
    </xf>
    <xf numFmtId="0" fontId="23" fillId="0" borderId="1" xfId="1" applyFont="1" applyBorder="1" applyAlignment="1" applyProtection="1">
      <alignment horizontal="left" vertical="top" wrapText="1"/>
      <protection locked="0"/>
    </xf>
    <xf numFmtId="0" fontId="23"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1026776"/>
        <c:axId val="34102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341026776"/>
        <c:axId val="341026384"/>
      </c:lineChart>
      <c:dateAx>
        <c:axId val="341026776"/>
        <c:scaling>
          <c:orientation val="minMax"/>
        </c:scaling>
        <c:delete val="1"/>
        <c:axPos val="b"/>
        <c:numFmt formatCode="ge" sourceLinked="1"/>
        <c:majorTickMark val="none"/>
        <c:minorTickMark val="none"/>
        <c:tickLblPos val="none"/>
        <c:crossAx val="341026384"/>
        <c:crosses val="autoZero"/>
        <c:auto val="1"/>
        <c:lblOffset val="100"/>
        <c:baseTimeUnit val="years"/>
      </c:dateAx>
      <c:valAx>
        <c:axId val="34102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026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46.8</c:v>
                </c:pt>
                <c:pt idx="1">
                  <c:v>50.19</c:v>
                </c:pt>
                <c:pt idx="2">
                  <c:v>50.19</c:v>
                </c:pt>
                <c:pt idx="3">
                  <c:v>48.12</c:v>
                </c:pt>
                <c:pt idx="4">
                  <c:v>48.12</c:v>
                </c:pt>
              </c:numCache>
            </c:numRef>
          </c:val>
        </c:ser>
        <c:dLbls>
          <c:showLegendKey val="0"/>
          <c:showVal val="0"/>
          <c:showCatName val="0"/>
          <c:showSerName val="0"/>
          <c:showPercent val="0"/>
          <c:showBubbleSize val="0"/>
        </c:dLbls>
        <c:gapWidth val="150"/>
        <c:axId val="453472384"/>
        <c:axId val="453472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453472384"/>
        <c:axId val="453472776"/>
      </c:lineChart>
      <c:dateAx>
        <c:axId val="453472384"/>
        <c:scaling>
          <c:orientation val="minMax"/>
        </c:scaling>
        <c:delete val="1"/>
        <c:axPos val="b"/>
        <c:numFmt formatCode="ge" sourceLinked="1"/>
        <c:majorTickMark val="none"/>
        <c:minorTickMark val="none"/>
        <c:tickLblPos val="none"/>
        <c:crossAx val="453472776"/>
        <c:crosses val="autoZero"/>
        <c:auto val="1"/>
        <c:lblOffset val="100"/>
        <c:baseTimeUnit val="years"/>
      </c:dateAx>
      <c:valAx>
        <c:axId val="453472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47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66.33</c:v>
                </c:pt>
                <c:pt idx="1">
                  <c:v>70.08</c:v>
                </c:pt>
                <c:pt idx="2">
                  <c:v>72</c:v>
                </c:pt>
                <c:pt idx="3">
                  <c:v>75.14</c:v>
                </c:pt>
                <c:pt idx="4">
                  <c:v>76.14</c:v>
                </c:pt>
              </c:numCache>
            </c:numRef>
          </c:val>
        </c:ser>
        <c:dLbls>
          <c:showLegendKey val="0"/>
          <c:showVal val="0"/>
          <c:showCatName val="0"/>
          <c:showSerName val="0"/>
          <c:showPercent val="0"/>
          <c:showBubbleSize val="0"/>
        </c:dLbls>
        <c:gapWidth val="150"/>
        <c:axId val="453471992"/>
        <c:axId val="453470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453471992"/>
        <c:axId val="453470424"/>
      </c:lineChart>
      <c:dateAx>
        <c:axId val="453471992"/>
        <c:scaling>
          <c:orientation val="minMax"/>
        </c:scaling>
        <c:delete val="1"/>
        <c:axPos val="b"/>
        <c:numFmt formatCode="ge" sourceLinked="1"/>
        <c:majorTickMark val="none"/>
        <c:minorTickMark val="none"/>
        <c:tickLblPos val="none"/>
        <c:crossAx val="453470424"/>
        <c:crosses val="autoZero"/>
        <c:auto val="1"/>
        <c:lblOffset val="100"/>
        <c:baseTimeUnit val="years"/>
      </c:dateAx>
      <c:valAx>
        <c:axId val="453470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471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56.93</c:v>
                </c:pt>
                <c:pt idx="1">
                  <c:v>54.15</c:v>
                </c:pt>
                <c:pt idx="2">
                  <c:v>51.64</c:v>
                </c:pt>
                <c:pt idx="3">
                  <c:v>47.97</c:v>
                </c:pt>
                <c:pt idx="4">
                  <c:v>47.18</c:v>
                </c:pt>
              </c:numCache>
            </c:numRef>
          </c:val>
        </c:ser>
        <c:dLbls>
          <c:showLegendKey val="0"/>
          <c:showVal val="0"/>
          <c:showCatName val="0"/>
          <c:showSerName val="0"/>
          <c:showPercent val="0"/>
          <c:showBubbleSize val="0"/>
        </c:dLbls>
        <c:gapWidth val="150"/>
        <c:axId val="341025600"/>
        <c:axId val="341025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1025600"/>
        <c:axId val="341025992"/>
      </c:lineChart>
      <c:dateAx>
        <c:axId val="341025600"/>
        <c:scaling>
          <c:orientation val="minMax"/>
        </c:scaling>
        <c:delete val="1"/>
        <c:axPos val="b"/>
        <c:numFmt formatCode="ge" sourceLinked="1"/>
        <c:majorTickMark val="none"/>
        <c:minorTickMark val="none"/>
        <c:tickLblPos val="none"/>
        <c:crossAx val="341025992"/>
        <c:crosses val="autoZero"/>
        <c:auto val="1"/>
        <c:lblOffset val="100"/>
        <c:baseTimeUnit val="years"/>
      </c:dateAx>
      <c:valAx>
        <c:axId val="341025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02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1021680"/>
        <c:axId val="341020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1021680"/>
        <c:axId val="341020504"/>
      </c:lineChart>
      <c:dateAx>
        <c:axId val="341021680"/>
        <c:scaling>
          <c:orientation val="minMax"/>
        </c:scaling>
        <c:delete val="1"/>
        <c:axPos val="b"/>
        <c:numFmt formatCode="ge" sourceLinked="1"/>
        <c:majorTickMark val="none"/>
        <c:minorTickMark val="none"/>
        <c:tickLblPos val="none"/>
        <c:crossAx val="341020504"/>
        <c:crosses val="autoZero"/>
        <c:auto val="1"/>
        <c:lblOffset val="100"/>
        <c:baseTimeUnit val="years"/>
      </c:dateAx>
      <c:valAx>
        <c:axId val="341020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02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1022072"/>
        <c:axId val="453108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1022072"/>
        <c:axId val="453108536"/>
      </c:lineChart>
      <c:dateAx>
        <c:axId val="341022072"/>
        <c:scaling>
          <c:orientation val="minMax"/>
        </c:scaling>
        <c:delete val="1"/>
        <c:axPos val="b"/>
        <c:numFmt formatCode="ge" sourceLinked="1"/>
        <c:majorTickMark val="none"/>
        <c:minorTickMark val="none"/>
        <c:tickLblPos val="none"/>
        <c:crossAx val="453108536"/>
        <c:crosses val="autoZero"/>
        <c:auto val="1"/>
        <c:lblOffset val="100"/>
        <c:baseTimeUnit val="years"/>
      </c:dateAx>
      <c:valAx>
        <c:axId val="453108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022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3110888"/>
        <c:axId val="453112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3110888"/>
        <c:axId val="453112456"/>
      </c:lineChart>
      <c:dateAx>
        <c:axId val="453110888"/>
        <c:scaling>
          <c:orientation val="minMax"/>
        </c:scaling>
        <c:delete val="1"/>
        <c:axPos val="b"/>
        <c:numFmt formatCode="ge" sourceLinked="1"/>
        <c:majorTickMark val="none"/>
        <c:minorTickMark val="none"/>
        <c:tickLblPos val="none"/>
        <c:crossAx val="453112456"/>
        <c:crosses val="autoZero"/>
        <c:auto val="1"/>
        <c:lblOffset val="100"/>
        <c:baseTimeUnit val="years"/>
      </c:dateAx>
      <c:valAx>
        <c:axId val="453112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110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3114808"/>
        <c:axId val="45311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3114808"/>
        <c:axId val="453115200"/>
      </c:lineChart>
      <c:dateAx>
        <c:axId val="453114808"/>
        <c:scaling>
          <c:orientation val="minMax"/>
        </c:scaling>
        <c:delete val="1"/>
        <c:axPos val="b"/>
        <c:numFmt formatCode="ge" sourceLinked="1"/>
        <c:majorTickMark val="none"/>
        <c:minorTickMark val="none"/>
        <c:tickLblPos val="none"/>
        <c:crossAx val="453115200"/>
        <c:crosses val="autoZero"/>
        <c:auto val="1"/>
        <c:lblOffset val="100"/>
        <c:baseTimeUnit val="years"/>
      </c:dateAx>
      <c:valAx>
        <c:axId val="45311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114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8460.75</c:v>
                </c:pt>
                <c:pt idx="1">
                  <c:v>7960.91</c:v>
                </c:pt>
                <c:pt idx="2">
                  <c:v>7431.04</c:v>
                </c:pt>
                <c:pt idx="3">
                  <c:v>6518.82</c:v>
                </c:pt>
                <c:pt idx="4" formatCode="#,##0.00;&quot;△&quot;#,##0.00">
                  <c:v>6589.98</c:v>
                </c:pt>
              </c:numCache>
            </c:numRef>
          </c:val>
        </c:ser>
        <c:dLbls>
          <c:showLegendKey val="0"/>
          <c:showVal val="0"/>
          <c:showCatName val="0"/>
          <c:showSerName val="0"/>
          <c:showPercent val="0"/>
          <c:showBubbleSize val="0"/>
        </c:dLbls>
        <c:gapWidth val="150"/>
        <c:axId val="453110104"/>
        <c:axId val="45311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453110104"/>
        <c:axId val="453112848"/>
      </c:lineChart>
      <c:dateAx>
        <c:axId val="453110104"/>
        <c:scaling>
          <c:orientation val="minMax"/>
        </c:scaling>
        <c:delete val="1"/>
        <c:axPos val="b"/>
        <c:numFmt formatCode="ge" sourceLinked="1"/>
        <c:majorTickMark val="none"/>
        <c:minorTickMark val="none"/>
        <c:tickLblPos val="none"/>
        <c:crossAx val="453112848"/>
        <c:crosses val="autoZero"/>
        <c:auto val="1"/>
        <c:lblOffset val="100"/>
        <c:baseTimeUnit val="years"/>
      </c:dateAx>
      <c:valAx>
        <c:axId val="45311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110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18.16</c:v>
                </c:pt>
                <c:pt idx="1">
                  <c:v>17.670000000000002</c:v>
                </c:pt>
                <c:pt idx="2">
                  <c:v>16.45</c:v>
                </c:pt>
                <c:pt idx="3">
                  <c:v>17</c:v>
                </c:pt>
                <c:pt idx="4">
                  <c:v>61.95</c:v>
                </c:pt>
              </c:numCache>
            </c:numRef>
          </c:val>
        </c:ser>
        <c:dLbls>
          <c:showLegendKey val="0"/>
          <c:showVal val="0"/>
          <c:showCatName val="0"/>
          <c:showSerName val="0"/>
          <c:showPercent val="0"/>
          <c:showBubbleSize val="0"/>
        </c:dLbls>
        <c:gapWidth val="150"/>
        <c:axId val="453111672"/>
        <c:axId val="453114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453111672"/>
        <c:axId val="453114024"/>
      </c:lineChart>
      <c:dateAx>
        <c:axId val="453111672"/>
        <c:scaling>
          <c:orientation val="minMax"/>
        </c:scaling>
        <c:delete val="1"/>
        <c:axPos val="b"/>
        <c:numFmt formatCode="ge" sourceLinked="1"/>
        <c:majorTickMark val="none"/>
        <c:minorTickMark val="none"/>
        <c:tickLblPos val="none"/>
        <c:crossAx val="453114024"/>
        <c:crosses val="autoZero"/>
        <c:auto val="1"/>
        <c:lblOffset val="100"/>
        <c:baseTimeUnit val="years"/>
      </c:dateAx>
      <c:valAx>
        <c:axId val="453114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111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902.38</c:v>
                </c:pt>
                <c:pt idx="1">
                  <c:v>928.22</c:v>
                </c:pt>
                <c:pt idx="2">
                  <c:v>1019.18</c:v>
                </c:pt>
                <c:pt idx="3">
                  <c:v>992.34</c:v>
                </c:pt>
                <c:pt idx="4">
                  <c:v>273.14</c:v>
                </c:pt>
              </c:numCache>
            </c:numRef>
          </c:val>
        </c:ser>
        <c:dLbls>
          <c:showLegendKey val="0"/>
          <c:showVal val="0"/>
          <c:showCatName val="0"/>
          <c:showSerName val="0"/>
          <c:showPercent val="0"/>
          <c:showBubbleSize val="0"/>
        </c:dLbls>
        <c:gapWidth val="150"/>
        <c:axId val="453110496"/>
        <c:axId val="45347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453110496"/>
        <c:axId val="453470816"/>
      </c:lineChart>
      <c:dateAx>
        <c:axId val="453110496"/>
        <c:scaling>
          <c:orientation val="minMax"/>
        </c:scaling>
        <c:delete val="1"/>
        <c:axPos val="b"/>
        <c:numFmt formatCode="ge" sourceLinked="1"/>
        <c:majorTickMark val="none"/>
        <c:minorTickMark val="none"/>
        <c:tickLblPos val="none"/>
        <c:crossAx val="453470816"/>
        <c:crosses val="autoZero"/>
        <c:auto val="1"/>
        <c:lblOffset val="100"/>
        <c:baseTimeUnit val="years"/>
      </c:dateAx>
      <c:valAx>
        <c:axId val="45347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11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1" zoomScale="85" zoomScaleNormal="85" workbookViewId="0">
      <selection activeCell="CD23" sqref="CD2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1" t="str">
        <f>データ!H6</f>
        <v>富山県　立山町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
        <v>123</v>
      </c>
      <c r="AE8" s="79"/>
      <c r="AF8" s="79"/>
      <c r="AG8" s="79"/>
      <c r="AH8" s="79"/>
      <c r="AI8" s="79"/>
      <c r="AJ8" s="79"/>
      <c r="AK8" s="4"/>
      <c r="AL8" s="73">
        <f>データ!S6</f>
        <v>26575</v>
      </c>
      <c r="AM8" s="73"/>
      <c r="AN8" s="73"/>
      <c r="AO8" s="73"/>
      <c r="AP8" s="73"/>
      <c r="AQ8" s="73"/>
      <c r="AR8" s="73"/>
      <c r="AS8" s="73"/>
      <c r="AT8" s="72">
        <f>データ!T6</f>
        <v>307.29000000000002</v>
      </c>
      <c r="AU8" s="72"/>
      <c r="AV8" s="72"/>
      <c r="AW8" s="72"/>
      <c r="AX8" s="72"/>
      <c r="AY8" s="72"/>
      <c r="AZ8" s="72"/>
      <c r="BA8" s="72"/>
      <c r="BB8" s="72">
        <f>データ!U6</f>
        <v>86.48</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c r="A10" s="2"/>
      <c r="B10" s="72" t="str">
        <f>データ!N6</f>
        <v>-</v>
      </c>
      <c r="C10" s="72"/>
      <c r="D10" s="72"/>
      <c r="E10" s="72"/>
      <c r="F10" s="72"/>
      <c r="G10" s="72"/>
      <c r="H10" s="72"/>
      <c r="I10" s="72" t="str">
        <f>データ!O6</f>
        <v>該当数値なし</v>
      </c>
      <c r="J10" s="72"/>
      <c r="K10" s="72"/>
      <c r="L10" s="72"/>
      <c r="M10" s="72"/>
      <c r="N10" s="72"/>
      <c r="O10" s="72"/>
      <c r="P10" s="72">
        <f>データ!P6</f>
        <v>8.65</v>
      </c>
      <c r="Q10" s="72"/>
      <c r="R10" s="72"/>
      <c r="S10" s="72"/>
      <c r="T10" s="72"/>
      <c r="U10" s="72"/>
      <c r="V10" s="72"/>
      <c r="W10" s="72">
        <f>データ!Q6</f>
        <v>92.33</v>
      </c>
      <c r="X10" s="72"/>
      <c r="Y10" s="72"/>
      <c r="Z10" s="72"/>
      <c r="AA10" s="72"/>
      <c r="AB10" s="72"/>
      <c r="AC10" s="72"/>
      <c r="AD10" s="73">
        <f>データ!R6</f>
        <v>3240</v>
      </c>
      <c r="AE10" s="73"/>
      <c r="AF10" s="73"/>
      <c r="AG10" s="73"/>
      <c r="AH10" s="73"/>
      <c r="AI10" s="73"/>
      <c r="AJ10" s="73"/>
      <c r="AK10" s="2"/>
      <c r="AL10" s="73">
        <f>データ!V6</f>
        <v>2293</v>
      </c>
      <c r="AM10" s="73"/>
      <c r="AN10" s="73"/>
      <c r="AO10" s="73"/>
      <c r="AP10" s="73"/>
      <c r="AQ10" s="73"/>
      <c r="AR10" s="73"/>
      <c r="AS10" s="73"/>
      <c r="AT10" s="72">
        <f>データ!W6</f>
        <v>1.04</v>
      </c>
      <c r="AU10" s="72"/>
      <c r="AV10" s="72"/>
      <c r="AW10" s="72"/>
      <c r="AX10" s="72"/>
      <c r="AY10" s="72"/>
      <c r="AZ10" s="72"/>
      <c r="BA10" s="72"/>
      <c r="BB10" s="72">
        <f>データ!X6</f>
        <v>2204.81</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125</v>
      </c>
      <c r="BM16" s="64"/>
      <c r="BN16" s="64"/>
      <c r="BO16" s="64"/>
      <c r="BP16" s="64"/>
      <c r="BQ16" s="64"/>
      <c r="BR16" s="64"/>
      <c r="BS16" s="64"/>
      <c r="BT16" s="64"/>
      <c r="BU16" s="64"/>
      <c r="BV16" s="64"/>
      <c r="BW16" s="64"/>
      <c r="BX16" s="64"/>
      <c r="BY16" s="64"/>
      <c r="BZ16" s="65"/>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algorithmName="SHA-512" hashValue="i/n+DstL72QRA6PPlax5Dlrx816t5SzlOclzsBFsw0sMPitNpVckfzjC3CDCIyP67Kv9mxU8uOcHxKjfONzcXg==" saltValue="ifW7i/gx1rjObRf3q5LoW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BD1" workbookViewId="0">
      <selection activeCell="BJ8" sqref="BJ8"/>
    </sheetView>
  </sheetViews>
  <sheetFormatPr defaultColWidth="9"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163236</v>
      </c>
      <c r="D6" s="33">
        <f t="shared" si="3"/>
        <v>47</v>
      </c>
      <c r="E6" s="33">
        <f t="shared" si="3"/>
        <v>17</v>
      </c>
      <c r="F6" s="33">
        <f t="shared" si="3"/>
        <v>5</v>
      </c>
      <c r="G6" s="33">
        <f t="shared" si="3"/>
        <v>0</v>
      </c>
      <c r="H6" s="33" t="str">
        <f t="shared" si="3"/>
        <v>富山県　立山町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8.65</v>
      </c>
      <c r="Q6" s="34">
        <f t="shared" si="3"/>
        <v>92.33</v>
      </c>
      <c r="R6" s="34">
        <f t="shared" si="3"/>
        <v>3240</v>
      </c>
      <c r="S6" s="34">
        <f t="shared" si="3"/>
        <v>26575</v>
      </c>
      <c r="T6" s="34">
        <f t="shared" si="3"/>
        <v>307.29000000000002</v>
      </c>
      <c r="U6" s="34">
        <f t="shared" si="3"/>
        <v>86.48</v>
      </c>
      <c r="V6" s="34">
        <f t="shared" si="3"/>
        <v>2293</v>
      </c>
      <c r="W6" s="34">
        <f t="shared" si="3"/>
        <v>1.04</v>
      </c>
      <c r="X6" s="34">
        <f t="shared" si="3"/>
        <v>2204.81</v>
      </c>
      <c r="Y6" s="35">
        <f>IF(Y7="",NA(),Y7)</f>
        <v>56.93</v>
      </c>
      <c r="Z6" s="35">
        <f t="shared" ref="Z6:AH6" si="4">IF(Z7="",NA(),Z7)</f>
        <v>54.15</v>
      </c>
      <c r="AA6" s="35">
        <f t="shared" si="4"/>
        <v>51.64</v>
      </c>
      <c r="AB6" s="35">
        <f t="shared" si="4"/>
        <v>47.97</v>
      </c>
      <c r="AC6" s="35">
        <f t="shared" si="4"/>
        <v>47.18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8460.75</v>
      </c>
      <c r="BG6" s="35">
        <f t="shared" ref="BG6:BO6" si="7">IF(BG7="",NA(),BG7)</f>
        <v>7960.91</v>
      </c>
      <c r="BH6" s="35">
        <f t="shared" si="7"/>
        <v>7431.04</v>
      </c>
      <c r="BI6" s="35">
        <f t="shared" si="7"/>
        <v>6518.82</v>
      </c>
      <c r="BJ6" s="34">
        <f t="shared" si="7"/>
        <v>6589.98</v>
      </c>
      <c r="BK6" s="35">
        <f t="shared" si="7"/>
        <v>1197.82</v>
      </c>
      <c r="BL6" s="35">
        <f t="shared" si="7"/>
        <v>1126.77</v>
      </c>
      <c r="BM6" s="35">
        <f t="shared" si="7"/>
        <v>1044.8</v>
      </c>
      <c r="BN6" s="35">
        <f t="shared" si="7"/>
        <v>1081.8</v>
      </c>
      <c r="BO6" s="35">
        <f t="shared" si="7"/>
        <v>974.93</v>
      </c>
      <c r="BP6" s="34" t="str">
        <f>IF(BP7="","",IF(BP7="-","【-】","【"&amp;SUBSTITUTE(TEXT(BP7,"#,##0.00"),"-","△")&amp;"】"))</f>
        <v>【914.53】</v>
      </c>
      <c r="BQ6" s="35">
        <f>IF(BQ7="",NA(),BQ7)</f>
        <v>18.16</v>
      </c>
      <c r="BR6" s="35">
        <f t="shared" ref="BR6:BZ6" si="8">IF(BR7="",NA(),BR7)</f>
        <v>17.670000000000002</v>
      </c>
      <c r="BS6" s="35">
        <f t="shared" si="8"/>
        <v>16.45</v>
      </c>
      <c r="BT6" s="35">
        <f t="shared" si="8"/>
        <v>17</v>
      </c>
      <c r="BU6" s="35">
        <f t="shared" si="8"/>
        <v>61.95</v>
      </c>
      <c r="BV6" s="35">
        <f t="shared" si="8"/>
        <v>51.03</v>
      </c>
      <c r="BW6" s="35">
        <f t="shared" si="8"/>
        <v>50.9</v>
      </c>
      <c r="BX6" s="35">
        <f t="shared" si="8"/>
        <v>50.82</v>
      </c>
      <c r="BY6" s="35">
        <f t="shared" si="8"/>
        <v>52.19</v>
      </c>
      <c r="BZ6" s="35">
        <f t="shared" si="8"/>
        <v>55.32</v>
      </c>
      <c r="CA6" s="34" t="str">
        <f>IF(CA7="","",IF(CA7="-","【-】","【"&amp;SUBSTITUTE(TEXT(CA7,"#,##0.00"),"-","△")&amp;"】"))</f>
        <v>【55.73】</v>
      </c>
      <c r="CB6" s="35">
        <f>IF(CB7="",NA(),CB7)</f>
        <v>902.38</v>
      </c>
      <c r="CC6" s="35">
        <f t="shared" ref="CC6:CK6" si="9">IF(CC7="",NA(),CC7)</f>
        <v>928.22</v>
      </c>
      <c r="CD6" s="35">
        <f t="shared" si="9"/>
        <v>1019.18</v>
      </c>
      <c r="CE6" s="35">
        <f t="shared" si="9"/>
        <v>992.34</v>
      </c>
      <c r="CF6" s="35">
        <f t="shared" si="9"/>
        <v>273.14</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46.8</v>
      </c>
      <c r="CN6" s="35">
        <f t="shared" ref="CN6:CV6" si="10">IF(CN7="",NA(),CN7)</f>
        <v>50.19</v>
      </c>
      <c r="CO6" s="35">
        <f t="shared" si="10"/>
        <v>50.19</v>
      </c>
      <c r="CP6" s="35">
        <f t="shared" si="10"/>
        <v>48.12</v>
      </c>
      <c r="CQ6" s="35">
        <f t="shared" si="10"/>
        <v>48.12</v>
      </c>
      <c r="CR6" s="35">
        <f t="shared" si="10"/>
        <v>54.74</v>
      </c>
      <c r="CS6" s="35">
        <f t="shared" si="10"/>
        <v>53.78</v>
      </c>
      <c r="CT6" s="35">
        <f t="shared" si="10"/>
        <v>53.24</v>
      </c>
      <c r="CU6" s="35">
        <f t="shared" si="10"/>
        <v>52.31</v>
      </c>
      <c r="CV6" s="35">
        <f t="shared" si="10"/>
        <v>60.65</v>
      </c>
      <c r="CW6" s="34" t="str">
        <f>IF(CW7="","",IF(CW7="-","【-】","【"&amp;SUBSTITUTE(TEXT(CW7,"#,##0.00"),"-","△")&amp;"】"))</f>
        <v>【59.15】</v>
      </c>
      <c r="CX6" s="35">
        <f>IF(CX7="",NA(),CX7)</f>
        <v>66.33</v>
      </c>
      <c r="CY6" s="35">
        <f t="shared" ref="CY6:DG6" si="11">IF(CY7="",NA(),CY7)</f>
        <v>70.08</v>
      </c>
      <c r="CZ6" s="35">
        <f t="shared" si="11"/>
        <v>72</v>
      </c>
      <c r="DA6" s="35">
        <f t="shared" si="11"/>
        <v>75.14</v>
      </c>
      <c r="DB6" s="35">
        <f t="shared" si="11"/>
        <v>76.14</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163236</v>
      </c>
      <c r="D7" s="37">
        <v>47</v>
      </c>
      <c r="E7" s="37">
        <v>17</v>
      </c>
      <c r="F7" s="37">
        <v>5</v>
      </c>
      <c r="G7" s="37">
        <v>0</v>
      </c>
      <c r="H7" s="37" t="s">
        <v>110</v>
      </c>
      <c r="I7" s="37" t="s">
        <v>111</v>
      </c>
      <c r="J7" s="37" t="s">
        <v>112</v>
      </c>
      <c r="K7" s="37" t="s">
        <v>113</v>
      </c>
      <c r="L7" s="37" t="s">
        <v>114</v>
      </c>
      <c r="M7" s="37"/>
      <c r="N7" s="38" t="s">
        <v>115</v>
      </c>
      <c r="O7" s="38" t="s">
        <v>116</v>
      </c>
      <c r="P7" s="38">
        <v>8.65</v>
      </c>
      <c r="Q7" s="38">
        <v>92.33</v>
      </c>
      <c r="R7" s="38">
        <v>3240</v>
      </c>
      <c r="S7" s="38">
        <v>26575</v>
      </c>
      <c r="T7" s="38">
        <v>307.29000000000002</v>
      </c>
      <c r="U7" s="38">
        <v>86.48</v>
      </c>
      <c r="V7" s="38">
        <v>2293</v>
      </c>
      <c r="W7" s="38">
        <v>1.04</v>
      </c>
      <c r="X7" s="38">
        <v>2204.81</v>
      </c>
      <c r="Y7" s="38">
        <v>56.93</v>
      </c>
      <c r="Z7" s="38">
        <v>54.15</v>
      </c>
      <c r="AA7" s="38">
        <v>51.64</v>
      </c>
      <c r="AB7" s="38">
        <v>47.97</v>
      </c>
      <c r="AC7" s="38">
        <v>47.18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8460.75</v>
      </c>
      <c r="BG7" s="38">
        <v>7960.91</v>
      </c>
      <c r="BH7" s="38">
        <v>7431.04</v>
      </c>
      <c r="BI7" s="38">
        <v>6518.82</v>
      </c>
      <c r="BJ7" s="38">
        <v>6589.98</v>
      </c>
      <c r="BK7" s="38">
        <v>1197.82</v>
      </c>
      <c r="BL7" s="38">
        <v>1126.77</v>
      </c>
      <c r="BM7" s="38">
        <v>1044.8</v>
      </c>
      <c r="BN7" s="38">
        <v>1081.8</v>
      </c>
      <c r="BO7" s="38">
        <v>974.93</v>
      </c>
      <c r="BP7" s="38">
        <v>914.53</v>
      </c>
      <c r="BQ7" s="38">
        <v>18.16</v>
      </c>
      <c r="BR7" s="38">
        <v>17.670000000000002</v>
      </c>
      <c r="BS7" s="38">
        <v>16.45</v>
      </c>
      <c r="BT7" s="38">
        <v>17</v>
      </c>
      <c r="BU7" s="38">
        <v>61.95</v>
      </c>
      <c r="BV7" s="38">
        <v>51.03</v>
      </c>
      <c r="BW7" s="38">
        <v>50.9</v>
      </c>
      <c r="BX7" s="38">
        <v>50.82</v>
      </c>
      <c r="BY7" s="38">
        <v>52.19</v>
      </c>
      <c r="BZ7" s="38">
        <v>55.32</v>
      </c>
      <c r="CA7" s="38">
        <v>55.73</v>
      </c>
      <c r="CB7" s="38">
        <v>902.38</v>
      </c>
      <c r="CC7" s="38">
        <v>928.22</v>
      </c>
      <c r="CD7" s="38">
        <v>1019.18</v>
      </c>
      <c r="CE7" s="38">
        <v>992.34</v>
      </c>
      <c r="CF7" s="38">
        <v>273.14</v>
      </c>
      <c r="CG7" s="38">
        <v>289.60000000000002</v>
      </c>
      <c r="CH7" s="38">
        <v>293.27</v>
      </c>
      <c r="CI7" s="38">
        <v>300.52</v>
      </c>
      <c r="CJ7" s="38">
        <v>296.14</v>
      </c>
      <c r="CK7" s="38">
        <v>283.17</v>
      </c>
      <c r="CL7" s="38">
        <v>276.77999999999997</v>
      </c>
      <c r="CM7" s="38">
        <v>46.8</v>
      </c>
      <c r="CN7" s="38">
        <v>50.19</v>
      </c>
      <c r="CO7" s="38">
        <v>50.19</v>
      </c>
      <c r="CP7" s="38">
        <v>48.12</v>
      </c>
      <c r="CQ7" s="38">
        <v>48.12</v>
      </c>
      <c r="CR7" s="38">
        <v>54.74</v>
      </c>
      <c r="CS7" s="38">
        <v>53.78</v>
      </c>
      <c r="CT7" s="38">
        <v>53.24</v>
      </c>
      <c r="CU7" s="38">
        <v>52.31</v>
      </c>
      <c r="CV7" s="38">
        <v>60.65</v>
      </c>
      <c r="CW7" s="38">
        <v>59.15</v>
      </c>
      <c r="CX7" s="38">
        <v>66.33</v>
      </c>
      <c r="CY7" s="38">
        <v>70.08</v>
      </c>
      <c r="CZ7" s="38">
        <v>72</v>
      </c>
      <c r="DA7" s="38">
        <v>75.14</v>
      </c>
      <c r="DB7" s="38">
        <v>76.14</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富山県</cp:lastModifiedBy>
  <cp:lastPrinted>2018-02-15T01:29:31Z</cp:lastPrinted>
  <dcterms:created xsi:type="dcterms:W3CDTF">2017-12-25T02:28:10Z</dcterms:created>
  <dcterms:modified xsi:type="dcterms:W3CDTF">2018-02-15T05:11:36Z</dcterms:modified>
</cp:coreProperties>
</file>