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00210003d\Desktop\20180208_【依頼】公営企業に係る経営比較分析表（平成28年度決算）の分析等について\14入善町\水道\"/>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<sst xmlns="http://schemas.openxmlformats.org/spreadsheetml/2006/main" count="237" uniqueCount="124">
  <si>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</si>
  <si>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</si>
  <si>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</si>
  <si>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</si>
  <si>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</si>
  <si>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</si>
  <si>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</si>
  <si>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</si>
  <si>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</si>
  <si>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</si>
  <si>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</si>
  <si>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</si>
  <si>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</si>
  <si>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</si>
  <si>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</si>
  <si>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</si>
  <si>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</si>
  <si>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</si>
  <si>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</si>
  <si>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</si>
  <si>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</si>
  <si>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</si>
  <si>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</si>
  <si>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</si>
  <si>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</si>
  <si>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</si>
  <si>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</si>
  <si>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</si>
  <si>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</si>
  <si>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</si>
  <si>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</si>
  <si>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</si>
  <si>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</si>
  <si>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</si>
  <si>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</si>
  <si>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</si>
  <si>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</si>
  <si>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</si>
  <si>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</si>
  <si>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</si>
  <si>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</si>
  <si>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</si>
  <si>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</si>
  <si>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</si>
  <si>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</si>
  <si>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</si>
  <si>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</si>
  <si>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</si>
  <si>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</si>
  <si>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</si>
  <si>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</si>
  <si>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</si>
  <si>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</si>
  <si>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</si>
  <si>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</si>
  <si>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</si>
  <si>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</si>
  <si>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</si>
  <si>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</si>
  <si>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</si>
  <si>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</si>
  <si>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</si>
  <si>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</si>
  <si>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</si>
  <si>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</si>
  <si>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</si>
  <si>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</si>
  <si>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</si>
  <si>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</si>
  <si>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</si>
  <si>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</si>
  <si>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</si>
  <si>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</si>
  <si>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</si>
  <si>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</si>
  <si>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</si>
  <si>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</si>
  <si>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</si>
  <si>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</si>
  <si>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</si>
  <si>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</si>
  <si>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</si>
  <si>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</si>
  <si>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</si>
  <si>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</si>
  <si>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</si>
  <si>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</si>
  <si>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</si>
  <si>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</si>
  <si>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</si>
  <si>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</si>
  <si>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</si>
  <si>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</si>
  <si>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</si>
  <si>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</si>
  <si>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</si>
  <si>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</si>
  <si>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</si>
  <si>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</si>
  <si>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</si>
  <si>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</si>
  <si>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</si>
  <si>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</si>
  <si>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</si>
  <si>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</si>
  <si>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</si>
  <si>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</si>
  <si>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</si>
  <si>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入善町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</si>
  <si>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</si>
  <si>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</si>
  <si>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</si>
  <si>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</si>
  <si>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</si>
  <si>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</si>
  <si>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</si>
  <si>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</si>
  <si>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</si>
  <si>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</si>
  <si>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</si>
  <si>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適切な施設の更新を行うため、固定資産台帳や施設の台帳の整備を行う必要がある。</t>
    <rPh sb="1" eb="3">
      <t>テキセツ</t>
    </rPh>
    <rPh sb="4" eb="6">
      <t>シセツ</t>
    </rPh>
    <rPh sb="7" eb="9">
      <t>コウシン</t>
    </rPh>
    <rPh sb="10" eb="11">
      <t>オコナ</t>
    </rPh>
    <rPh sb="15" eb="17">
      <t>コテイ</t>
    </rPh>
    <rPh sb="17" eb="19">
      <t>シサン</t>
    </rPh>
    <rPh sb="19" eb="21">
      <t>ダイチョウ</t>
    </rPh>
    <rPh sb="22" eb="24">
      <t>シセツ</t>
    </rPh>
    <rPh sb="25" eb="27">
      <t>ダイチョウ</t>
    </rPh>
    <rPh sb="28" eb="30">
      <t>セイビ</t>
    </rPh>
    <rPh sb="31" eb="32">
      <t>オコナ</t>
    </rPh>
    <rPh sb="33" eb="35">
      <t>ヒツヨウ</t>
    </rPh>
    <phoneticPr fontId="4"/>
  </si>
  <si>
    <t>　同規模の団体の経営が改善傾向にある一方で、当事業は年々悪化傾向である。他団体の取組を参考に、事業経営を見直す必要がある。</t>
    <rPh sb="1" eb="4">
      <t>ドウキボ</t>
    </rPh>
    <rPh sb="5" eb="7">
      <t>ダンタイ</t>
    </rPh>
    <rPh sb="8" eb="10">
      <t>ケイエイ</t>
    </rPh>
    <rPh sb="11" eb="13">
      <t>カイゼン</t>
    </rPh>
    <rPh sb="13" eb="15">
      <t>ケイコウ</t>
    </rPh>
    <rPh sb="18" eb="20">
      <t>イッポウ</t>
    </rPh>
    <rPh sb="22" eb="23">
      <t>トウ</t>
    </rPh>
    <rPh sb="23" eb="25">
      <t>ジギョウ</t>
    </rPh>
    <rPh sb="26" eb="28">
      <t>ネンネン</t>
    </rPh>
    <rPh sb="28" eb="30">
      <t>アッカ</t>
    </rPh>
    <rPh sb="30" eb="32">
      <t>ケイコウ</t>
    </rPh>
    <rPh sb="36" eb="37">
      <t>タ</t>
    </rPh>
    <rPh sb="37" eb="39">
      <t>ダンタイ</t>
    </rPh>
    <rPh sb="40" eb="42">
      <t>トリクミ</t>
    </rPh>
    <rPh sb="43" eb="45">
      <t>サンコウ</t>
    </rPh>
    <rPh sb="47" eb="49">
      <t>ジギョウ</t>
    </rPh>
    <rPh sb="49" eb="51">
      <t>ケイエイ</t>
    </rPh>
    <rPh sb="52" eb="54">
      <t>ミナオ</t>
    </rPh>
    <rPh sb="55" eb="57">
      <t>ヒツヨウ</t>
    </rPh>
    <phoneticPr fontId="4"/>
  </si>
  <si>
    <t>　①収益的収支比率の傾向から、当事業の経営状況は、人口減少等による使用料収入の減少により、悪化傾向にある。
　一方で、類似団体の経営は改善傾向にある。これは、同規模の団体の経営改善の取組や事業の統廃合によるものと考えられる。同規模の団体の⑤料金回収率は上昇傾向にあり、⑥給水原価も減少傾向にある。また、④企業債残高対給水収益比率は上昇傾向にあるものの、これは経営改善につながっていることから、毎年、効果的な投資を行っていることがわかる。
　当事業では、現在、更新事業を実施中であるが、単純な管路の更新であるため、収益等の改善につながっていない。このため、他団体の取組を参考に事業経営のあり方を見直す必要がある。</t>
    <rPh sb="2" eb="5">
      <t>シュウエキテキ</t>
    </rPh>
    <rPh sb="5" eb="7">
      <t>シュウシ</t>
    </rPh>
    <rPh sb="7" eb="9">
      <t>ヒリツ</t>
    </rPh>
    <rPh sb="10" eb="12">
      <t>ケイコウ</t>
    </rPh>
    <rPh sb="15" eb="16">
      <t>トウ</t>
    </rPh>
    <rPh sb="16" eb="18">
      <t>ジギョウ</t>
    </rPh>
    <rPh sb="19" eb="21">
      <t>ケイエイ</t>
    </rPh>
    <rPh sb="21" eb="23">
      <t>ジョウキョウ</t>
    </rPh>
    <rPh sb="25" eb="27">
      <t>ジンコウ</t>
    </rPh>
    <rPh sb="27" eb="30">
      <t>ゲンショウトウ</t>
    </rPh>
    <rPh sb="33" eb="35">
      <t>シヨウ</t>
    </rPh>
    <rPh sb="35" eb="36">
      <t>リョウ</t>
    </rPh>
    <rPh sb="36" eb="38">
      <t>シュウニュウ</t>
    </rPh>
    <rPh sb="39" eb="41">
      <t>ゲンショウ</t>
    </rPh>
    <rPh sb="45" eb="47">
      <t>アッカ</t>
    </rPh>
    <rPh sb="47" eb="49">
      <t>ケイコウ</t>
    </rPh>
    <rPh sb="55" eb="57">
      <t>イッポウ</t>
    </rPh>
    <rPh sb="59" eb="61">
      <t>ルイジ</t>
    </rPh>
    <rPh sb="61" eb="63">
      <t>ダンタイ</t>
    </rPh>
    <rPh sb="64" eb="66">
      <t>ケイエイ</t>
    </rPh>
    <rPh sb="67" eb="69">
      <t>カイゼン</t>
    </rPh>
    <rPh sb="69" eb="71">
      <t>ケイコウ</t>
    </rPh>
    <rPh sb="79" eb="82">
      <t>ドウキボ</t>
    </rPh>
    <rPh sb="83" eb="85">
      <t>ダンタイ</t>
    </rPh>
    <rPh sb="86" eb="88">
      <t>ケイエイ</t>
    </rPh>
    <rPh sb="88" eb="90">
      <t>カイゼン</t>
    </rPh>
    <rPh sb="91" eb="93">
      <t>トリクミ</t>
    </rPh>
    <rPh sb="94" eb="96">
      <t>ジギョウ</t>
    </rPh>
    <rPh sb="97" eb="100">
      <t>トウハイゴウ</t>
    </rPh>
    <rPh sb="106" eb="107">
      <t>カンガ</t>
    </rPh>
    <rPh sb="112" eb="115">
      <t>ドウキボ</t>
    </rPh>
    <rPh sb="116" eb="118">
      <t>ダンタイ</t>
    </rPh>
    <rPh sb="120" eb="122">
      <t>リョウキン</t>
    </rPh>
    <rPh sb="122" eb="124">
      <t>カイシュウ</t>
    </rPh>
    <rPh sb="124" eb="125">
      <t>リツ</t>
    </rPh>
    <rPh sb="126" eb="128">
      <t>ジョウショウ</t>
    </rPh>
    <rPh sb="128" eb="130">
      <t>ケイコウ</t>
    </rPh>
    <rPh sb="135" eb="137">
      <t>キュウスイ</t>
    </rPh>
    <rPh sb="137" eb="139">
      <t>ゲンカ</t>
    </rPh>
    <rPh sb="140" eb="142">
      <t>ゲンショウ</t>
    </rPh>
    <rPh sb="142" eb="144">
      <t>ケイコウ</t>
    </rPh>
    <rPh sb="152" eb="154">
      <t>キギョウ</t>
    </rPh>
    <rPh sb="154" eb="155">
      <t>サイ</t>
    </rPh>
    <rPh sb="155" eb="157">
      <t>ザンダカ</t>
    </rPh>
    <rPh sb="157" eb="158">
      <t>タイ</t>
    </rPh>
    <rPh sb="158" eb="160">
      <t>キュウスイ</t>
    </rPh>
    <rPh sb="160" eb="162">
      <t>シュウエキ</t>
    </rPh>
    <rPh sb="162" eb="164">
      <t>ヒリツ</t>
    </rPh>
    <rPh sb="165" eb="167">
      <t>ジョウショウ</t>
    </rPh>
    <rPh sb="167" eb="169">
      <t>ケイコウ</t>
    </rPh>
    <rPh sb="179" eb="181">
      <t>ケイエイ</t>
    </rPh>
    <rPh sb="181" eb="183">
      <t>カイゼン</t>
    </rPh>
    <rPh sb="196" eb="198">
      <t>マイトシ</t>
    </rPh>
    <rPh sb="199" eb="202">
      <t>コウカテキ</t>
    </rPh>
    <rPh sb="203" eb="205">
      <t>トウシ</t>
    </rPh>
    <rPh sb="206" eb="207">
      <t>オコナ</t>
    </rPh>
    <rPh sb="220" eb="221">
      <t>トウ</t>
    </rPh>
    <rPh sb="221" eb="223">
      <t>ジギョウ</t>
    </rPh>
    <rPh sb="226" eb="228">
      <t>ゲンザイ</t>
    </rPh>
    <rPh sb="229" eb="231">
      <t>コウシン</t>
    </rPh>
    <rPh sb="231" eb="233">
      <t>ジギョウ</t>
    </rPh>
    <rPh sb="234" eb="237">
      <t>ジッシチュウ</t>
    </rPh>
    <rPh sb="242" eb="244">
      <t>タンジュン</t>
    </rPh>
    <rPh sb="245" eb="247">
      <t>カンロ</t>
    </rPh>
    <rPh sb="248" eb="250">
      <t>コウシン</t>
    </rPh>
    <rPh sb="256" eb="259">
      <t>シュウエキトウ</t>
    </rPh>
    <rPh sb="260" eb="262">
      <t>カイゼン</t>
    </rPh>
    <rPh sb="277" eb="278">
      <t>タ</t>
    </rPh>
    <rPh sb="278" eb="280">
      <t>ダンタイ</t>
    </rPh>
    <rPh sb="281" eb="283">
      <t>トリクミ</t>
    </rPh>
    <rPh sb="284" eb="286">
      <t>サンコウ</t>
    </rPh>
    <rPh sb="287" eb="289">
      <t>ジギョウ</t>
    </rPh>
    <rPh sb="289" eb="291">
      <t>ケイエイ</t>
    </rPh>
    <rPh sb="294" eb="295">
      <t>カタ</t>
    </rPh>
    <rPh sb="296" eb="298">
      <t>ミナオ</t>
    </rPh>
    <rPh sb="299" eb="301">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</si>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</sst>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15.91</c:v>
                </c:pt>
                <c:pt idx="3" formatCode="#,##0.00;&quot;△&quot;#,##0.00;&quot;-&quot;">
                  <c:v>3.97</c:v>
                </c:pt>
                <c:pt idx="4" formatCode="#,##0.00;&quot;△&quot;#,##0.00;&quot;-&quot;">
                  <c:v>1.78</c:v>
                </c:pt>
              </c:numCache>
            </c:numRef>
          </c:val>
        </c:ser>
        <c:dLbls>
          <c:showLegendKey val="0"/>
          <c:showVal val="0"/>
          <c:showCatName val="0"/>
          <c:showSerName val="0"/>
          <c:showPercent val="0"/>
          <c:showBubbleSize val="0"/>
        </c:dLbls>
        <c:gapWidth val="150"/>
        <c:axId val="195439040"/>
        <c:axId val="19444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95439040"/>
        <c:axId val="194444016"/>
      </c:lineChart>
      <c:dateAx>
        <c:axId val="195439040"/>
        <c:scaling>
          <c:orientation val="minMax"/>
        </c:scaling>
        <c:delete val="1"/>
        <c:axPos val="b"/>
        <c:numFmt formatCode="ge" sourceLinked="1"/>
        <c:majorTickMark val="none"/>
        <c:minorTickMark val="none"/>
        <c:tickLblPos val="none"/>
        <c:crossAx val="194444016"/>
        <c:crosses val="autoZero"/>
        <c:auto val="1"/>
        <c:lblOffset val="100"/>
        <c:baseTimeUnit val="years"/>
      </c:dateAx>
      <c:valAx>
        <c:axId val="19444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98.46</c:v>
                </c:pt>
                <c:pt idx="1">
                  <c:v>93.91</c:v>
                </c:pt>
                <c:pt idx="2">
                  <c:v>55.53</c:v>
                </c:pt>
                <c:pt idx="3">
                  <c:v>53.49</c:v>
                </c:pt>
                <c:pt idx="4">
                  <c:v>52.45</c:v>
                </c:pt>
              </c:numCache>
            </c:numRef>
          </c:val>
        </c:ser>
        <c:dLbls>
          <c:showLegendKey val="0"/>
          <c:showVal val="0"/>
          <c:showCatName val="0"/>
          <c:showSerName val="0"/>
          <c:showPercent val="0"/>
          <c:showBubbleSize val="0"/>
        </c:dLbls>
        <c:gapWidth val="150"/>
        <c:axId val="195805040"/>
        <c:axId val="19580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95805040"/>
        <c:axId val="195805432"/>
      </c:lineChart>
      <c:dateAx>
        <c:axId val="195805040"/>
        <c:scaling>
          <c:orientation val="minMax"/>
        </c:scaling>
        <c:delete val="1"/>
        <c:axPos val="b"/>
        <c:numFmt formatCode="ge" sourceLinked="1"/>
        <c:majorTickMark val="none"/>
        <c:minorTickMark val="none"/>
        <c:tickLblPos val="none"/>
        <c:crossAx val="195805432"/>
        <c:crosses val="autoZero"/>
        <c:auto val="1"/>
        <c:lblOffset val="100"/>
        <c:baseTimeUnit val="years"/>
      </c:dateAx>
      <c:valAx>
        <c:axId val="19580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0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75.19</c:v>
                </c:pt>
                <c:pt idx="1">
                  <c:v>75.19</c:v>
                </c:pt>
                <c:pt idx="2">
                  <c:v>75.19</c:v>
                </c:pt>
                <c:pt idx="3">
                  <c:v>75.19</c:v>
                </c:pt>
                <c:pt idx="4">
                  <c:v>75.19</c:v>
                </c:pt>
              </c:numCache>
            </c:numRef>
          </c:val>
        </c:ser>
        <c:dLbls>
          <c:showLegendKey val="0"/>
          <c:showVal val="0"/>
          <c:showCatName val="0"/>
          <c:showSerName val="0"/>
          <c:showPercent val="0"/>
          <c:showBubbleSize val="0"/>
        </c:dLbls>
        <c:gapWidth val="150"/>
        <c:axId val="195806608"/>
        <c:axId val="19580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95806608"/>
        <c:axId val="195807000"/>
      </c:lineChart>
      <c:dateAx>
        <c:axId val="195806608"/>
        <c:scaling>
          <c:orientation val="minMax"/>
        </c:scaling>
        <c:delete val="1"/>
        <c:axPos val="b"/>
        <c:numFmt formatCode="ge" sourceLinked="1"/>
        <c:majorTickMark val="none"/>
        <c:minorTickMark val="none"/>
        <c:tickLblPos val="none"/>
        <c:crossAx val="195807000"/>
        <c:crosses val="autoZero"/>
        <c:auto val="1"/>
        <c:lblOffset val="100"/>
        <c:baseTimeUnit val="years"/>
      </c:dateAx>
      <c:valAx>
        <c:axId val="19580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0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71.33</c:v>
                </c:pt>
                <c:pt idx="1">
                  <c:v>66.66</c:v>
                </c:pt>
                <c:pt idx="2">
                  <c:v>65.53</c:v>
                </c:pt>
                <c:pt idx="3">
                  <c:v>65.23</c:v>
                </c:pt>
                <c:pt idx="4">
                  <c:v>66.72</c:v>
                </c:pt>
              </c:numCache>
            </c:numRef>
          </c:val>
        </c:ser>
        <c:dLbls>
          <c:showLegendKey val="0"/>
          <c:showVal val="0"/>
          <c:showCatName val="0"/>
          <c:showSerName val="0"/>
          <c:showPercent val="0"/>
          <c:showBubbleSize val="0"/>
        </c:dLbls>
        <c:gapWidth val="150"/>
        <c:axId val="195190256"/>
        <c:axId val="19463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95190256"/>
        <c:axId val="194639848"/>
      </c:lineChart>
      <c:dateAx>
        <c:axId val="195190256"/>
        <c:scaling>
          <c:orientation val="minMax"/>
        </c:scaling>
        <c:delete val="1"/>
        <c:axPos val="b"/>
        <c:numFmt formatCode="ge" sourceLinked="1"/>
        <c:majorTickMark val="none"/>
        <c:minorTickMark val="none"/>
        <c:tickLblPos val="none"/>
        <c:crossAx val="194639848"/>
        <c:crosses val="autoZero"/>
        <c:auto val="1"/>
        <c:lblOffset val="100"/>
        <c:baseTimeUnit val="years"/>
      </c:dateAx>
      <c:valAx>
        <c:axId val="19463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9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218000"/>
        <c:axId val="19572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218000"/>
        <c:axId val="195722320"/>
      </c:lineChart>
      <c:dateAx>
        <c:axId val="195218000"/>
        <c:scaling>
          <c:orientation val="minMax"/>
        </c:scaling>
        <c:delete val="1"/>
        <c:axPos val="b"/>
        <c:numFmt formatCode="ge" sourceLinked="1"/>
        <c:majorTickMark val="none"/>
        <c:minorTickMark val="none"/>
        <c:tickLblPos val="none"/>
        <c:crossAx val="195722320"/>
        <c:crosses val="autoZero"/>
        <c:auto val="1"/>
        <c:lblOffset val="100"/>
        <c:baseTimeUnit val="years"/>
      </c:dateAx>
      <c:valAx>
        <c:axId val="19572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1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388088"/>
        <c:axId val="19538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388088"/>
        <c:axId val="195388480"/>
      </c:lineChart>
      <c:dateAx>
        <c:axId val="195388088"/>
        <c:scaling>
          <c:orientation val="minMax"/>
        </c:scaling>
        <c:delete val="1"/>
        <c:axPos val="b"/>
        <c:numFmt formatCode="ge" sourceLinked="1"/>
        <c:majorTickMark val="none"/>
        <c:minorTickMark val="none"/>
        <c:tickLblPos val="none"/>
        <c:crossAx val="195388480"/>
        <c:crosses val="autoZero"/>
        <c:auto val="1"/>
        <c:lblOffset val="100"/>
        <c:baseTimeUnit val="years"/>
      </c:dateAx>
      <c:valAx>
        <c:axId val="1953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8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390048"/>
        <c:axId val="19539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390048"/>
        <c:axId val="195390440"/>
      </c:lineChart>
      <c:dateAx>
        <c:axId val="195390048"/>
        <c:scaling>
          <c:orientation val="minMax"/>
        </c:scaling>
        <c:delete val="1"/>
        <c:axPos val="b"/>
        <c:numFmt formatCode="ge" sourceLinked="1"/>
        <c:majorTickMark val="none"/>
        <c:minorTickMark val="none"/>
        <c:tickLblPos val="none"/>
        <c:crossAx val="195390440"/>
        <c:crosses val="autoZero"/>
        <c:auto val="1"/>
        <c:lblOffset val="100"/>
        <c:baseTimeUnit val="years"/>
      </c:dateAx>
      <c:valAx>
        <c:axId val="19539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391616"/>
        <c:axId val="19550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391616"/>
        <c:axId val="195508080"/>
      </c:lineChart>
      <c:dateAx>
        <c:axId val="195391616"/>
        <c:scaling>
          <c:orientation val="minMax"/>
        </c:scaling>
        <c:delete val="1"/>
        <c:axPos val="b"/>
        <c:numFmt formatCode="ge" sourceLinked="1"/>
        <c:majorTickMark val="none"/>
        <c:minorTickMark val="none"/>
        <c:tickLblPos val="none"/>
        <c:crossAx val="195508080"/>
        <c:crosses val="autoZero"/>
        <c:auto val="1"/>
        <c:lblOffset val="100"/>
        <c:baseTimeUnit val="years"/>
      </c:dateAx>
      <c:valAx>
        <c:axId val="19550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1224.76</c:v>
                </c:pt>
                <c:pt idx="1">
                  <c:v>1215.21</c:v>
                </c:pt>
                <c:pt idx="2">
                  <c:v>1120.1199999999999</c:v>
                </c:pt>
                <c:pt idx="3">
                  <c:v>1092.99</c:v>
                </c:pt>
                <c:pt idx="4">
                  <c:v>1061.99</c:v>
                </c:pt>
              </c:numCache>
            </c:numRef>
          </c:val>
        </c:ser>
        <c:dLbls>
          <c:showLegendKey val="0"/>
          <c:showVal val="0"/>
          <c:showCatName val="0"/>
          <c:showSerName val="0"/>
          <c:showPercent val="0"/>
          <c:showBubbleSize val="0"/>
        </c:dLbls>
        <c:gapWidth val="150"/>
        <c:axId val="195509256"/>
        <c:axId val="19550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95509256"/>
        <c:axId val="195509648"/>
      </c:lineChart>
      <c:dateAx>
        <c:axId val="195509256"/>
        <c:scaling>
          <c:orientation val="minMax"/>
        </c:scaling>
        <c:delete val="1"/>
        <c:axPos val="b"/>
        <c:numFmt formatCode="ge" sourceLinked="1"/>
        <c:majorTickMark val="none"/>
        <c:minorTickMark val="none"/>
        <c:tickLblPos val="none"/>
        <c:crossAx val="195509648"/>
        <c:crosses val="autoZero"/>
        <c:auto val="1"/>
        <c:lblOffset val="100"/>
        <c:baseTimeUnit val="years"/>
      </c:dateAx>
      <c:valAx>
        <c:axId val="19550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0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58.57</c:v>
                </c:pt>
                <c:pt idx="1">
                  <c:v>55.42</c:v>
                </c:pt>
                <c:pt idx="2">
                  <c:v>56.56</c:v>
                </c:pt>
                <c:pt idx="3">
                  <c:v>56.36</c:v>
                </c:pt>
                <c:pt idx="4">
                  <c:v>56.42</c:v>
                </c:pt>
              </c:numCache>
            </c:numRef>
          </c:val>
        </c:ser>
        <c:dLbls>
          <c:showLegendKey val="0"/>
          <c:showVal val="0"/>
          <c:showCatName val="0"/>
          <c:showSerName val="0"/>
          <c:showPercent val="0"/>
          <c:showBubbleSize val="0"/>
        </c:dLbls>
        <c:gapWidth val="150"/>
        <c:axId val="195389656"/>
        <c:axId val="19551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95389656"/>
        <c:axId val="195510824"/>
      </c:lineChart>
      <c:dateAx>
        <c:axId val="195389656"/>
        <c:scaling>
          <c:orientation val="minMax"/>
        </c:scaling>
        <c:delete val="1"/>
        <c:axPos val="b"/>
        <c:numFmt formatCode="ge" sourceLinked="1"/>
        <c:majorTickMark val="none"/>
        <c:minorTickMark val="none"/>
        <c:tickLblPos val="none"/>
        <c:crossAx val="195510824"/>
        <c:crosses val="autoZero"/>
        <c:auto val="1"/>
        <c:lblOffset val="100"/>
        <c:baseTimeUnit val="years"/>
      </c:dateAx>
      <c:valAx>
        <c:axId val="19551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8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104.1</c:v>
                </c:pt>
                <c:pt idx="1">
                  <c:v>110.66</c:v>
                </c:pt>
                <c:pt idx="2">
                  <c:v>111.7</c:v>
                </c:pt>
                <c:pt idx="3">
                  <c:v>112.3</c:v>
                </c:pt>
                <c:pt idx="4">
                  <c:v>111.84</c:v>
                </c:pt>
              </c:numCache>
            </c:numRef>
          </c:val>
        </c:ser>
        <c:dLbls>
          <c:showLegendKey val="0"/>
          <c:showVal val="0"/>
          <c:showCatName val="0"/>
          <c:showSerName val="0"/>
          <c:showPercent val="0"/>
          <c:showBubbleSize val="0"/>
        </c:dLbls>
        <c:gapWidth val="150"/>
        <c:axId val="99527712"/>
        <c:axId val="9952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99527712"/>
        <c:axId val="99527320"/>
      </c:lineChart>
      <c:dateAx>
        <c:axId val="99527712"/>
        <c:scaling>
          <c:orientation val="minMax"/>
        </c:scaling>
        <c:delete val="1"/>
        <c:axPos val="b"/>
        <c:numFmt formatCode="ge" sourceLinked="1"/>
        <c:majorTickMark val="none"/>
        <c:minorTickMark val="none"/>
        <c:tickLblPos val="none"/>
        <c:crossAx val="99527320"/>
        <c:crosses val="autoZero"/>
        <c:auto val="1"/>
        <c:lblOffset val="100"/>
        <c:baseTimeUnit val="years"/>
      </c:dateAx>
      <c:valAx>
        <c:axId val="9952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富山県　入善町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123</v>
      </c>
      <c r="AE8" s="74"/>
      <c r="AF8" s="74"/>
      <c r="AG8" s="74"/>
      <c r="AH8" s="74"/>
      <c r="AI8" s="74"/>
      <c r="AJ8" s="74"/>
      <c r="AK8" s="2"/>
      <c r="AL8" s="67">
        <f>データ!$R$6</f>
        <v>25498</v>
      </c>
      <c r="AM8" s="67"/>
      <c r="AN8" s="67"/>
      <c r="AO8" s="67"/>
      <c r="AP8" s="67"/>
      <c r="AQ8" s="67"/>
      <c r="AR8" s="67"/>
      <c r="AS8" s="67"/>
      <c r="AT8" s="66">
        <f>データ!$S$6</f>
        <v>71.25</v>
      </c>
      <c r="AU8" s="66"/>
      <c r="AV8" s="66"/>
      <c r="AW8" s="66"/>
      <c r="AX8" s="66"/>
      <c r="AY8" s="66"/>
      <c r="AZ8" s="66"/>
      <c r="BA8" s="66"/>
      <c r="BB8" s="66">
        <f>データ!$T$6</f>
        <v>357.87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11.08</v>
      </c>
      <c r="Q10" s="66"/>
      <c r="R10" s="66"/>
      <c r="S10" s="66"/>
      <c r="T10" s="66"/>
      <c r="U10" s="66"/>
      <c r="V10" s="66"/>
      <c r="W10" s="67">
        <f>データ!$Q$6</f>
        <v>912</v>
      </c>
      <c r="X10" s="67"/>
      <c r="Y10" s="67"/>
      <c r="Z10" s="67"/>
      <c r="AA10" s="67"/>
      <c r="AB10" s="67"/>
      <c r="AC10" s="67"/>
      <c r="AD10" s="2"/>
      <c r="AE10" s="2"/>
      <c r="AF10" s="2"/>
      <c r="AG10" s="2"/>
      <c r="AH10" s="2"/>
      <c r="AI10" s="2"/>
      <c r="AJ10" s="2"/>
      <c r="AK10" s="2"/>
      <c r="AL10" s="67">
        <f>データ!$U$6</f>
        <v>2816</v>
      </c>
      <c r="AM10" s="67"/>
      <c r="AN10" s="67"/>
      <c r="AO10" s="67"/>
      <c r="AP10" s="67"/>
      <c r="AQ10" s="67"/>
      <c r="AR10" s="67"/>
      <c r="AS10" s="67"/>
      <c r="AT10" s="66">
        <f>データ!$V$6</f>
        <v>0.76</v>
      </c>
      <c r="AU10" s="66"/>
      <c r="AV10" s="66"/>
      <c r="AW10" s="66"/>
      <c r="AX10" s="66"/>
      <c r="AY10" s="66"/>
      <c r="AZ10" s="66"/>
      <c r="BA10" s="66"/>
      <c r="BB10" s="66">
        <f>データ!$W$6</f>
        <v>3705.26</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54</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163422</v>
      </c>
      <c r="D6" s="34">
        <f t="shared" si="3"/>
        <v>47</v>
      </c>
      <c r="E6" s="34">
        <f t="shared" si="3"/>
        <v>1</v>
      </c>
      <c r="F6" s="34">
        <f t="shared" si="3"/>
        <v>0</v>
      </c>
      <c r="G6" s="34">
        <f t="shared" si="3"/>
        <v>0</v>
      </c>
      <c r="H6" s="34" t="str">
        <f t="shared" si="3"/>
        <v>富山県　入善町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11.08</v>
      </c>
      <c r="Q6" s="35">
        <f t="shared" si="3"/>
        <v>912</v>
      </c>
      <c r="R6" s="35">
        <f t="shared" si="3"/>
        <v>25498</v>
      </c>
      <c r="S6" s="35">
        <f t="shared" si="3"/>
        <v>71.25</v>
      </c>
      <c r="T6" s="35">
        <f t="shared" si="3"/>
        <v>357.87</v>
      </c>
      <c r="U6" s="35">
        <f t="shared" si="3"/>
        <v>2816</v>
      </c>
      <c r="V6" s="35">
        <f t="shared" si="3"/>
        <v>0.76</v>
      </c>
      <c r="W6" s="35">
        <f t="shared" si="3"/>
        <v>3705.26</v>
      </c>
      <c r="X6" s="36">
        <f>IF(X7="",NA(),X7)</f>
        <v>71.33</v>
      </c>
      <c r="Y6" s="36">
        <f t="shared" ref="Y6:AG6" si="4">IF(Y7="",NA(),Y7)</f>
        <v>66.66</v>
      </c>
      <c r="Z6" s="36">
        <f t="shared" si="4"/>
        <v>65.53</v>
      </c>
      <c r="AA6" s="36">
        <f t="shared" si="4"/>
        <v>65.23</v>
      </c>
      <c r="AB6" s="36">
        <f t="shared" si="4"/>
        <v>66.72</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1224.76</v>
      </c>
      <c r="BF6" s="36">
        <f t="shared" ref="BF6:BN6" si="7">IF(BF7="",NA(),BF7)</f>
        <v>1215.21</v>
      </c>
      <c r="BG6" s="36">
        <f t="shared" si="7"/>
        <v>1120.1199999999999</v>
      </c>
      <c r="BH6" s="36">
        <f t="shared" si="7"/>
        <v>1092.99</v>
      </c>
      <c r="BI6" s="36">
        <f t="shared" si="7"/>
        <v>1061.99</v>
      </c>
      <c r="BJ6" s="36">
        <f t="shared" si="7"/>
        <v>1108.26</v>
      </c>
      <c r="BK6" s="36">
        <f t="shared" si="7"/>
        <v>1113.76</v>
      </c>
      <c r="BL6" s="36">
        <f t="shared" si="7"/>
        <v>1125.69</v>
      </c>
      <c r="BM6" s="36">
        <f t="shared" si="7"/>
        <v>1134.67</v>
      </c>
      <c r="BN6" s="36">
        <f t="shared" si="7"/>
        <v>1144.79</v>
      </c>
      <c r="BO6" s="35" t="str">
        <f>IF(BO7="","",IF(BO7="-","【-】","【"&amp;SUBSTITUTE(TEXT(BO7,"#,##0.00"),"-","△")&amp;"】"))</f>
        <v>【1,280.76】</v>
      </c>
      <c r="BP6" s="36">
        <f>IF(BP7="",NA(),BP7)</f>
        <v>58.57</v>
      </c>
      <c r="BQ6" s="36">
        <f t="shared" ref="BQ6:BY6" si="8">IF(BQ7="",NA(),BQ7)</f>
        <v>55.42</v>
      </c>
      <c r="BR6" s="36">
        <f t="shared" si="8"/>
        <v>56.56</v>
      </c>
      <c r="BS6" s="36">
        <f t="shared" si="8"/>
        <v>56.36</v>
      </c>
      <c r="BT6" s="36">
        <f t="shared" si="8"/>
        <v>56.42</v>
      </c>
      <c r="BU6" s="36">
        <f t="shared" si="8"/>
        <v>19.77</v>
      </c>
      <c r="BV6" s="36">
        <f t="shared" si="8"/>
        <v>34.25</v>
      </c>
      <c r="BW6" s="36">
        <f t="shared" si="8"/>
        <v>46.48</v>
      </c>
      <c r="BX6" s="36">
        <f t="shared" si="8"/>
        <v>40.6</v>
      </c>
      <c r="BY6" s="36">
        <f t="shared" si="8"/>
        <v>56.04</v>
      </c>
      <c r="BZ6" s="35" t="str">
        <f>IF(BZ7="","",IF(BZ7="-","【-】","【"&amp;SUBSTITUTE(TEXT(BZ7,"#,##0.00"),"-","△")&amp;"】"))</f>
        <v>【53.06】</v>
      </c>
      <c r="CA6" s="36">
        <f>IF(CA7="",NA(),CA7)</f>
        <v>104.1</v>
      </c>
      <c r="CB6" s="36">
        <f t="shared" ref="CB6:CJ6" si="9">IF(CB7="",NA(),CB7)</f>
        <v>110.66</v>
      </c>
      <c r="CC6" s="36">
        <f t="shared" si="9"/>
        <v>111.7</v>
      </c>
      <c r="CD6" s="36">
        <f t="shared" si="9"/>
        <v>112.3</v>
      </c>
      <c r="CE6" s="36">
        <f t="shared" si="9"/>
        <v>111.84</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98.46</v>
      </c>
      <c r="CM6" s="36">
        <f t="shared" ref="CM6:CU6" si="10">IF(CM7="",NA(),CM7)</f>
        <v>93.91</v>
      </c>
      <c r="CN6" s="36">
        <f t="shared" si="10"/>
        <v>55.53</v>
      </c>
      <c r="CO6" s="36">
        <f t="shared" si="10"/>
        <v>53.49</v>
      </c>
      <c r="CP6" s="36">
        <f t="shared" si="10"/>
        <v>52.45</v>
      </c>
      <c r="CQ6" s="36">
        <f t="shared" si="10"/>
        <v>57.17</v>
      </c>
      <c r="CR6" s="36">
        <f t="shared" si="10"/>
        <v>57.55</v>
      </c>
      <c r="CS6" s="36">
        <f t="shared" si="10"/>
        <v>57.43</v>
      </c>
      <c r="CT6" s="36">
        <f t="shared" si="10"/>
        <v>57.29</v>
      </c>
      <c r="CU6" s="36">
        <f t="shared" si="10"/>
        <v>55.9</v>
      </c>
      <c r="CV6" s="35" t="str">
        <f>IF(CV7="","",IF(CV7="-","【-】","【"&amp;SUBSTITUTE(TEXT(CV7,"#,##0.00"),"-","△")&amp;"】"))</f>
        <v>【56.28】</v>
      </c>
      <c r="CW6" s="36">
        <f>IF(CW7="",NA(),CW7)</f>
        <v>75.19</v>
      </c>
      <c r="CX6" s="36">
        <f t="shared" ref="CX6:DF6" si="11">IF(CX7="",NA(),CX7)</f>
        <v>75.19</v>
      </c>
      <c r="CY6" s="36">
        <f t="shared" si="11"/>
        <v>75.19</v>
      </c>
      <c r="CZ6" s="36">
        <f t="shared" si="11"/>
        <v>75.19</v>
      </c>
      <c r="DA6" s="36">
        <f t="shared" si="11"/>
        <v>75.19</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15.91</v>
      </c>
      <c r="EG6" s="36">
        <f t="shared" si="14"/>
        <v>3.97</v>
      </c>
      <c r="EH6" s="36">
        <f t="shared" si="14"/>
        <v>1.78</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163422</v>
      </c>
      <c r="D7" s="38">
        <v>47</v>
      </c>
      <c r="E7" s="38">
        <v>1</v>
      </c>
      <c r="F7" s="38">
        <v>0</v>
      </c>
      <c r="G7" s="38">
        <v>0</v>
      </c>
      <c r="H7" s="38" t="s">
        <v>108</v>
      </c>
      <c r="I7" s="38" t="s">
        <v>109</v>
      </c>
      <c r="J7" s="38" t="s">
        <v>110</v>
      </c>
      <c r="K7" s="38" t="s">
        <v>111</v>
      </c>
      <c r="L7" s="38" t="s">
        <v>112</v>
      </c>
      <c r="M7" s="38"/>
      <c r="N7" s="39" t="s">
        <v>113</v>
      </c>
      <c r="O7" s="39" t="s">
        <v>114</v>
      </c>
      <c r="P7" s="39">
        <v>11.08</v>
      </c>
      <c r="Q7" s="39">
        <v>912</v>
      </c>
      <c r="R7" s="39">
        <v>25498</v>
      </c>
      <c r="S7" s="39">
        <v>71.25</v>
      </c>
      <c r="T7" s="39">
        <v>357.87</v>
      </c>
      <c r="U7" s="39">
        <v>2816</v>
      </c>
      <c r="V7" s="39">
        <v>0.76</v>
      </c>
      <c r="W7" s="39">
        <v>3705.26</v>
      </c>
      <c r="X7" s="39">
        <v>71.33</v>
      </c>
      <c r="Y7" s="39">
        <v>66.66</v>
      </c>
      <c r="Z7" s="39">
        <v>65.53</v>
      </c>
      <c r="AA7" s="39">
        <v>65.23</v>
      </c>
      <c r="AB7" s="39">
        <v>66.72</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1224.76</v>
      </c>
      <c r="BF7" s="39">
        <v>1215.21</v>
      </c>
      <c r="BG7" s="39">
        <v>1120.1199999999999</v>
      </c>
      <c r="BH7" s="39">
        <v>1092.99</v>
      </c>
      <c r="BI7" s="39">
        <v>1061.99</v>
      </c>
      <c r="BJ7" s="39">
        <v>1108.26</v>
      </c>
      <c r="BK7" s="39">
        <v>1113.76</v>
      </c>
      <c r="BL7" s="39">
        <v>1125.69</v>
      </c>
      <c r="BM7" s="39">
        <v>1134.67</v>
      </c>
      <c r="BN7" s="39">
        <v>1144.79</v>
      </c>
      <c r="BO7" s="39">
        <v>1280.76</v>
      </c>
      <c r="BP7" s="39">
        <v>58.57</v>
      </c>
      <c r="BQ7" s="39">
        <v>55.42</v>
      </c>
      <c r="BR7" s="39">
        <v>56.56</v>
      </c>
      <c r="BS7" s="39">
        <v>56.36</v>
      </c>
      <c r="BT7" s="39">
        <v>56.42</v>
      </c>
      <c r="BU7" s="39">
        <v>19.77</v>
      </c>
      <c r="BV7" s="39">
        <v>34.25</v>
      </c>
      <c r="BW7" s="39">
        <v>46.48</v>
      </c>
      <c r="BX7" s="39">
        <v>40.6</v>
      </c>
      <c r="BY7" s="39">
        <v>56.04</v>
      </c>
      <c r="BZ7" s="39">
        <v>53.06</v>
      </c>
      <c r="CA7" s="39">
        <v>104.1</v>
      </c>
      <c r="CB7" s="39">
        <v>110.66</v>
      </c>
      <c r="CC7" s="39">
        <v>111.7</v>
      </c>
      <c r="CD7" s="39">
        <v>112.3</v>
      </c>
      <c r="CE7" s="39">
        <v>111.84</v>
      </c>
      <c r="CF7" s="39">
        <v>878.73</v>
      </c>
      <c r="CG7" s="39">
        <v>501.18</v>
      </c>
      <c r="CH7" s="39">
        <v>376.61</v>
      </c>
      <c r="CI7" s="39">
        <v>440.03</v>
      </c>
      <c r="CJ7" s="39">
        <v>304.35000000000002</v>
      </c>
      <c r="CK7" s="39">
        <v>314.83</v>
      </c>
      <c r="CL7" s="39">
        <v>98.46</v>
      </c>
      <c r="CM7" s="39">
        <v>93.91</v>
      </c>
      <c r="CN7" s="39">
        <v>55.53</v>
      </c>
      <c r="CO7" s="39">
        <v>53.49</v>
      </c>
      <c r="CP7" s="39">
        <v>52.45</v>
      </c>
      <c r="CQ7" s="39">
        <v>57.17</v>
      </c>
      <c r="CR7" s="39">
        <v>57.55</v>
      </c>
      <c r="CS7" s="39">
        <v>57.43</v>
      </c>
      <c r="CT7" s="39">
        <v>57.29</v>
      </c>
      <c r="CU7" s="39">
        <v>55.9</v>
      </c>
      <c r="CV7" s="39">
        <v>56.28</v>
      </c>
      <c r="CW7" s="39">
        <v>75.19</v>
      </c>
      <c r="CX7" s="39">
        <v>75.19</v>
      </c>
      <c r="CY7" s="39">
        <v>75.19</v>
      </c>
      <c r="CZ7" s="39">
        <v>75.19</v>
      </c>
      <c r="DA7" s="39">
        <v>75.19</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15.91</v>
      </c>
      <c r="EG7" s="39">
        <v>3.97</v>
      </c>
      <c r="EH7" s="39">
        <v>1.78</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2018-02-14T07:12:43Z</cp:lastPrinted>
  <dcterms:created xsi:type="dcterms:W3CDTF">2017-12-25T01:42:51Z</dcterms:created>
  <dcterms:modified xsi:type="dcterms:W3CDTF">2018-02-16T01:45:26Z</dcterms:modified>
  <cp:category/>
</cp:coreProperties>
</file>