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経営比較分析表\300125公営企業に係る経営比較分析表（平成28 年度決算）の分析等について\04市町村回答\朝日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T8" i="4"/>
  <c r="AL8" i="4"/>
  <c r="P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<sst xmlns="http://schemas.openxmlformats.org/spreadsheetml/2006/main" count="240" uniqueCount="126">
  <si>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</si>
  <si>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</si>
  <si>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</si>
  <si>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</si>
  <si>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</si>
  <si>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</si>
  <si>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</si>
  <si>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</si>
  <si>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</si>
  <si>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</si>
  <si>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</si>
  <si>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</si>
  <si>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</si>
  <si>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</si>
  <si>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</si>
  <si>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</si>
  <si>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</si>
  <si>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</si>
  <si>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</si>
  <si>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</si>
  <si>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</si>
  <si>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</si>
  <si>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</si>
  <si>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</si>
  <si>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</si>
  <si>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</si>
  <si>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</si>
  <si>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</si>
  <si>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</si>
  <si>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</si>
  <si>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</si>
  <si>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</si>
  <si>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</si>
  <si>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</si>
  <si>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</si>
  <si>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</si>
  <si>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</si>
  <si>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</si>
  <si>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</si>
  <si>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</si>
  <si>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</si>
  <si>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</si>
  <si>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</si>
  <si>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</si>
  <si>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</si>
  <si>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</si>
  <si>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</si>
  <si>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</si>
  <si>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</si>
  <si>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</si>
  <si>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</si>
  <si>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</si>
  <si>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</si>
  <si>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</si>
  <si>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</si>
  <si>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</si>
  <si>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</si>
  <si>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</si>
  <si>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</si>
  <si>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</si>
  <si>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</si>
  <si>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</si>
  <si>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</si>
  <si>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</si>
  <si>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</si>
  <si>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</si>
  <si>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</si>
  <si>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</si>
  <si>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</si>
  <si>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</si>
  <si>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</si>
  <si>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</si>
  <si>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</si>
  <si>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</si>
  <si>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</si>
  <si>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</si>
  <si>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</si>
  <si>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</si>
  <si>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</si>
  <si>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</si>
  <si>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</si>
  <si>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</si>
  <si>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</si>
  <si>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</si>
  <si>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</si>
  <si>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</si>
  <si>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</si>
  <si>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</si>
  <si>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</si>
  <si>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</si>
  <si>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</si>
  <si>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</si>
  <si>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</si>
  <si>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</si>
  <si>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</si>
  <si>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</si>
  <si>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</si>
  <si>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</si>
  <si>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</si>
  <si>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</si>
  <si>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</si>
  <si>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</si>
  <si>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</si>
  <si>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</si>
  <si>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</si>
  <si>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</si>
  <si>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</si>
  <si>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</si>
  <si>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</si>
  <si>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</si>
  <si>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朝日町</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</si>
  <si>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</si>
  <si>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</si>
  <si>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</si>
  <si>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</si>
  <si>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</si>
  <si>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</si>
  <si>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</si>
  <si>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</si>
  <si>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</si>
  <si>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</si>
  <si>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</si>
  <si>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渠については、平成９年度から敷設工事を順次拡大し、概ね計画区域内工事の完了を見ているところであり、一方、処理施設についても、平成１４年度から稼働を開始していることから、経過年数が老朽化を懸念する段階には至っていないと判断しています。
　しかしながら、マンホールポンプについては、耐用年数が近づいているものがあり、近い将来、順次更新するとともに、現段階では問題は見受けられないものの、定期点検の結果に対応する必要があります。また、処理施設においては、経年のほか、処理量の増加に伴う部分的損耗や劣化に対応した手当を引き続き注視していく必要があります。
　</t>
    <rPh sb="201" eb="203">
      <t>タイオウ</t>
    </rPh>
    <phoneticPr fontId="4"/>
  </si>
  <si>
    <t>　下水道の整備は計画をほぼ達成し、接続世帯が増加中であるが人口減の影響から使用料の伸びが鈍化している。普及率は現段階では低いながら、汚水処理原価の抑制努力により経費回収率が安定している。
　水洗化率、施設利用率の微減は、汚水処理に関心が高い中、人口の減が影響しているもので、将来的にも普及率の自然増が期待できると考えられます。
　しかしながら、人口減と処理施設の経年劣化に伴う処理原価の上昇が懸念されます。
　企業債残高は償還により減少しますが、営業収益の伸びの鈍化により、今後も比率は緩やかな減少となると予想されます
　今後、使用料収入の増高を見込んでいるところですが、収支率を１００％に近づけるとともに、現行の下水道料金価格に影響がでないよう、下水道の接続推進と処理原価の抑制に努める必要があります。
　</t>
    <rPh sb="106" eb="108">
      <t>ビゲン</t>
    </rPh>
    <rPh sb="120" eb="121">
      <t>ナカ</t>
    </rPh>
    <rPh sb="122" eb="124">
      <t>ジンコウ</t>
    </rPh>
    <rPh sb="125" eb="126">
      <t>ゲン</t>
    </rPh>
    <rPh sb="127" eb="129">
      <t>エイキョウ</t>
    </rPh>
    <rPh sb="205" eb="207">
      <t>キギョウ</t>
    </rPh>
    <rPh sb="207" eb="208">
      <t>サイ</t>
    </rPh>
    <rPh sb="208" eb="210">
      <t>ザンダカ</t>
    </rPh>
    <rPh sb="211" eb="213">
      <t>ショウカン</t>
    </rPh>
    <rPh sb="216" eb="218">
      <t>ゲンショウ</t>
    </rPh>
    <rPh sb="223" eb="225">
      <t>エイギョウ</t>
    </rPh>
    <rPh sb="225" eb="227">
      <t>シュウエキ</t>
    </rPh>
    <rPh sb="228" eb="229">
      <t>ノ</t>
    </rPh>
    <rPh sb="231" eb="233">
      <t>ドンカ</t>
    </rPh>
    <rPh sb="237" eb="239">
      <t>コンゴ</t>
    </rPh>
    <rPh sb="240" eb="242">
      <t>ヒリツ</t>
    </rPh>
    <rPh sb="243" eb="244">
      <t>ユル</t>
    </rPh>
    <rPh sb="247" eb="249">
      <t>ゲンショウ</t>
    </rPh>
    <rPh sb="253" eb="255">
      <t>ヨソウ</t>
    </rPh>
    <phoneticPr fontId="4"/>
  </si>
  <si>
    <t>　下水道整備工事が終了段階を迎え、順次、下水道が接続されることにより使用料収入は今後も増加することが見込まれます。これに合わせ、未接続者の早期接続を勧奨し使用料の増加を図る必要があります。
　一方、当初段階に整備した処理施設の経年劣化やマンホールポンプの更新に留意する段階を迎えます。
　引き続き経営健全を維持するため、平成29年度を目途に経営戦略を策定することとしており、経費抑制に努めながら、推移を注視していく必要があります。
　平成29年度において下水道全体計画を見直すこととしており、処理施設の整備計画についても、利用率を見極め、将来負担がないよう見直すこととしています。
　</t>
    <rPh sb="160" eb="162">
      <t>ヘイセイ</t>
    </rPh>
    <rPh sb="164" eb="165">
      <t>ネン</t>
    </rPh>
    <rPh sb="165" eb="166">
      <t>ド</t>
    </rPh>
    <rPh sb="167" eb="169">
      <t>メド</t>
    </rPh>
    <rPh sb="170" eb="172">
      <t>ケイエイ</t>
    </rPh>
    <rPh sb="172" eb="174">
      <t>センリャク</t>
    </rPh>
    <rPh sb="175" eb="177">
      <t>サクテイ</t>
    </rPh>
    <rPh sb="217" eb="219">
      <t>ヘイセイ</t>
    </rPh>
    <rPh sb="246" eb="248">
      <t>ショリ</t>
    </rPh>
    <rPh sb="248" eb="250">
      <t>シセツ</t>
    </rPh>
    <rPh sb="251" eb="253">
      <t>セイビ</t>
    </rPh>
    <rPh sb="253" eb="255">
      <t>ケイカク</t>
    </rPh>
    <rPh sb="261" eb="264">
      <t>リヨウリツ</t>
    </rPh>
    <rPh sb="265" eb="267">
      <t>ミキワ</t>
    </rPh>
    <rPh sb="269" eb="271">
      <t>ショウライ</t>
    </rPh>
    <rPh sb="271" eb="273">
      <t>フタン</t>
    </rPh>
    <rPh sb="278" eb="280">
      <t>ミナオ</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</si>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</sst>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0.95</c:v>
                </c:pt>
              </c:numCache>
            </c:numRef>
          </c:val>
        </c:ser>
        <c:dLbls>
          <c:showLegendKey val="0"/>
          <c:showVal val="0"/>
          <c:showCatName val="0"/>
          <c:showSerName val="0"/>
          <c:showPercent val="0"/>
          <c:showBubbleSize val="0"/>
        </c:dLbls>
        <c:gapWidth val="150"/>
        <c:axId val="318787736"/>
        <c:axId val="31878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0.17</c:v>
                </c:pt>
                <c:pt idx="3" formatCode="#,##0.00;&quot;△&quot;#,##0.00;&quot;-&quot;">
                  <c:v>0.2</c:v>
                </c:pt>
                <c:pt idx="4" formatCode="#,##0.00;&quot;△&quot;#,##0.00;&quot;-&quot;">
                  <c:v>0.1</c:v>
                </c:pt>
              </c:numCache>
            </c:numRef>
          </c:val>
          <c:smooth val="0"/>
        </c:ser>
        <c:dLbls>
          <c:showLegendKey val="0"/>
          <c:showVal val="0"/>
          <c:showCatName val="0"/>
          <c:showSerName val="0"/>
          <c:showPercent val="0"/>
          <c:showBubbleSize val="0"/>
        </c:dLbls>
        <c:marker val="1"/>
        <c:smooth val="0"/>
        <c:axId val="318787736"/>
        <c:axId val="318782640"/>
      </c:lineChart>
      <c:dateAx>
        <c:axId val="318787736"/>
        <c:scaling>
          <c:orientation val="minMax"/>
        </c:scaling>
        <c:delete val="1"/>
        <c:axPos val="b"/>
        <c:numFmt formatCode="ge" sourceLinked="1"/>
        <c:majorTickMark val="none"/>
        <c:minorTickMark val="none"/>
        <c:tickLblPos val="none"/>
        <c:crossAx val="318782640"/>
        <c:crosses val="autoZero"/>
        <c:auto val="1"/>
        <c:lblOffset val="100"/>
        <c:baseTimeUnit val="years"/>
      </c:dateAx>
      <c:valAx>
        <c:axId val="31878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78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55.19</c:v>
                </c:pt>
                <c:pt idx="1">
                  <c:v>63.18</c:v>
                </c:pt>
                <c:pt idx="2">
                  <c:v>63.26</c:v>
                </c:pt>
                <c:pt idx="3">
                  <c:v>62.33</c:v>
                </c:pt>
                <c:pt idx="4">
                  <c:v>61.44</c:v>
                </c:pt>
              </c:numCache>
            </c:numRef>
          </c:val>
        </c:ser>
        <c:dLbls>
          <c:showLegendKey val="0"/>
          <c:showVal val="0"/>
          <c:showCatName val="0"/>
          <c:showSerName val="0"/>
          <c:showPercent val="0"/>
          <c:showBubbleSize val="0"/>
        </c:dLbls>
        <c:gapWidth val="150"/>
        <c:axId val="320271160"/>
        <c:axId val="320271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43.53</c:v>
                </c:pt>
                <c:pt idx="3">
                  <c:v>39.869999999999997</c:v>
                </c:pt>
                <c:pt idx="4">
                  <c:v>49.25</c:v>
                </c:pt>
              </c:numCache>
            </c:numRef>
          </c:val>
          <c:smooth val="0"/>
        </c:ser>
        <c:dLbls>
          <c:showLegendKey val="0"/>
          <c:showVal val="0"/>
          <c:showCatName val="0"/>
          <c:showSerName val="0"/>
          <c:showPercent val="0"/>
          <c:showBubbleSize val="0"/>
        </c:dLbls>
        <c:marker val="1"/>
        <c:smooth val="0"/>
        <c:axId val="320271160"/>
        <c:axId val="320271944"/>
      </c:lineChart>
      <c:dateAx>
        <c:axId val="320271160"/>
        <c:scaling>
          <c:orientation val="minMax"/>
        </c:scaling>
        <c:delete val="1"/>
        <c:axPos val="b"/>
        <c:numFmt formatCode="ge" sourceLinked="1"/>
        <c:majorTickMark val="none"/>
        <c:minorTickMark val="none"/>
        <c:tickLblPos val="none"/>
        <c:crossAx val="320271944"/>
        <c:crosses val="autoZero"/>
        <c:auto val="1"/>
        <c:lblOffset val="100"/>
        <c:baseTimeUnit val="years"/>
      </c:dateAx>
      <c:valAx>
        <c:axId val="32027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27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79.44</c:v>
                </c:pt>
                <c:pt idx="1">
                  <c:v>80.61</c:v>
                </c:pt>
                <c:pt idx="2">
                  <c:v>81.650000000000006</c:v>
                </c:pt>
                <c:pt idx="3">
                  <c:v>82.44</c:v>
                </c:pt>
                <c:pt idx="4">
                  <c:v>82.09</c:v>
                </c:pt>
              </c:numCache>
            </c:numRef>
          </c:val>
        </c:ser>
        <c:dLbls>
          <c:showLegendKey val="0"/>
          <c:showVal val="0"/>
          <c:showCatName val="0"/>
          <c:showSerName val="0"/>
          <c:showPercent val="0"/>
          <c:showBubbleSize val="0"/>
        </c:dLbls>
        <c:gapWidth val="150"/>
        <c:axId val="320567216"/>
        <c:axId val="32056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64.14</c:v>
                </c:pt>
                <c:pt idx="3">
                  <c:v>61.37</c:v>
                </c:pt>
                <c:pt idx="4">
                  <c:v>84.12</c:v>
                </c:pt>
              </c:numCache>
            </c:numRef>
          </c:val>
          <c:smooth val="0"/>
        </c:ser>
        <c:dLbls>
          <c:showLegendKey val="0"/>
          <c:showVal val="0"/>
          <c:showCatName val="0"/>
          <c:showSerName val="0"/>
          <c:showPercent val="0"/>
          <c:showBubbleSize val="0"/>
        </c:dLbls>
        <c:marker val="1"/>
        <c:smooth val="0"/>
        <c:axId val="320567216"/>
        <c:axId val="320568392"/>
      </c:lineChart>
      <c:dateAx>
        <c:axId val="320567216"/>
        <c:scaling>
          <c:orientation val="minMax"/>
        </c:scaling>
        <c:delete val="1"/>
        <c:axPos val="b"/>
        <c:numFmt formatCode="ge" sourceLinked="1"/>
        <c:majorTickMark val="none"/>
        <c:minorTickMark val="none"/>
        <c:tickLblPos val="none"/>
        <c:crossAx val="320568392"/>
        <c:crosses val="autoZero"/>
        <c:auto val="1"/>
        <c:lblOffset val="100"/>
        <c:baseTimeUnit val="years"/>
      </c:dateAx>
      <c:valAx>
        <c:axId val="32056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56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93.22</c:v>
                </c:pt>
                <c:pt idx="1">
                  <c:v>86.52</c:v>
                </c:pt>
                <c:pt idx="2">
                  <c:v>95.23</c:v>
                </c:pt>
                <c:pt idx="3">
                  <c:v>91.03</c:v>
                </c:pt>
                <c:pt idx="4">
                  <c:v>94.06</c:v>
                </c:pt>
              </c:numCache>
            </c:numRef>
          </c:val>
        </c:ser>
        <c:dLbls>
          <c:showLegendKey val="0"/>
          <c:showVal val="0"/>
          <c:showCatName val="0"/>
          <c:showSerName val="0"/>
          <c:showPercent val="0"/>
          <c:showBubbleSize val="0"/>
        </c:dLbls>
        <c:gapWidth val="150"/>
        <c:axId val="318783424"/>
        <c:axId val="31878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783424"/>
        <c:axId val="318788520"/>
      </c:lineChart>
      <c:dateAx>
        <c:axId val="318783424"/>
        <c:scaling>
          <c:orientation val="minMax"/>
        </c:scaling>
        <c:delete val="1"/>
        <c:axPos val="b"/>
        <c:numFmt formatCode="ge" sourceLinked="1"/>
        <c:majorTickMark val="none"/>
        <c:minorTickMark val="none"/>
        <c:tickLblPos val="none"/>
        <c:crossAx val="318788520"/>
        <c:crosses val="autoZero"/>
        <c:auto val="1"/>
        <c:lblOffset val="100"/>
        <c:baseTimeUnit val="years"/>
      </c:dateAx>
      <c:valAx>
        <c:axId val="31878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78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786952"/>
        <c:axId val="31878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786952"/>
        <c:axId val="318787344"/>
      </c:lineChart>
      <c:dateAx>
        <c:axId val="318786952"/>
        <c:scaling>
          <c:orientation val="minMax"/>
        </c:scaling>
        <c:delete val="1"/>
        <c:axPos val="b"/>
        <c:numFmt formatCode="ge" sourceLinked="1"/>
        <c:majorTickMark val="none"/>
        <c:minorTickMark val="none"/>
        <c:tickLblPos val="none"/>
        <c:crossAx val="318787344"/>
        <c:crosses val="autoZero"/>
        <c:auto val="1"/>
        <c:lblOffset val="100"/>
        <c:baseTimeUnit val="years"/>
      </c:dateAx>
      <c:valAx>
        <c:axId val="31878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78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785776"/>
        <c:axId val="31878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785776"/>
        <c:axId val="318786168"/>
      </c:lineChart>
      <c:dateAx>
        <c:axId val="318785776"/>
        <c:scaling>
          <c:orientation val="minMax"/>
        </c:scaling>
        <c:delete val="1"/>
        <c:axPos val="b"/>
        <c:numFmt formatCode="ge" sourceLinked="1"/>
        <c:majorTickMark val="none"/>
        <c:minorTickMark val="none"/>
        <c:tickLblPos val="none"/>
        <c:crossAx val="318786168"/>
        <c:crosses val="autoZero"/>
        <c:auto val="1"/>
        <c:lblOffset val="100"/>
        <c:baseTimeUnit val="years"/>
      </c:dateAx>
      <c:valAx>
        <c:axId val="31878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78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786560"/>
        <c:axId val="318784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786560"/>
        <c:axId val="318784600"/>
      </c:lineChart>
      <c:dateAx>
        <c:axId val="318786560"/>
        <c:scaling>
          <c:orientation val="minMax"/>
        </c:scaling>
        <c:delete val="1"/>
        <c:axPos val="b"/>
        <c:numFmt formatCode="ge" sourceLinked="1"/>
        <c:majorTickMark val="none"/>
        <c:minorTickMark val="none"/>
        <c:tickLblPos val="none"/>
        <c:crossAx val="318784600"/>
        <c:crosses val="autoZero"/>
        <c:auto val="1"/>
        <c:lblOffset val="100"/>
        <c:baseTimeUnit val="years"/>
      </c:dateAx>
      <c:valAx>
        <c:axId val="31878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78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0273120"/>
        <c:axId val="32027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0273120"/>
        <c:axId val="320277824"/>
      </c:lineChart>
      <c:dateAx>
        <c:axId val="320273120"/>
        <c:scaling>
          <c:orientation val="minMax"/>
        </c:scaling>
        <c:delete val="1"/>
        <c:axPos val="b"/>
        <c:numFmt formatCode="ge" sourceLinked="1"/>
        <c:majorTickMark val="none"/>
        <c:minorTickMark val="none"/>
        <c:tickLblPos val="none"/>
        <c:crossAx val="320277824"/>
        <c:crosses val="autoZero"/>
        <c:auto val="1"/>
        <c:lblOffset val="100"/>
        <c:baseTimeUnit val="years"/>
      </c:dateAx>
      <c:valAx>
        <c:axId val="32027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27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1102.5</c:v>
                </c:pt>
                <c:pt idx="1">
                  <c:v>2024.5</c:v>
                </c:pt>
                <c:pt idx="2">
                  <c:v>1297.1199999999999</c:v>
                </c:pt>
                <c:pt idx="3">
                  <c:v>1235.53</c:v>
                </c:pt>
                <c:pt idx="4">
                  <c:v>1199.5</c:v>
                </c:pt>
              </c:numCache>
            </c:numRef>
          </c:val>
        </c:ser>
        <c:dLbls>
          <c:showLegendKey val="0"/>
          <c:showVal val="0"/>
          <c:showCatName val="0"/>
          <c:showSerName val="0"/>
          <c:showPercent val="0"/>
          <c:showBubbleSize val="0"/>
        </c:dLbls>
        <c:gapWidth val="150"/>
        <c:axId val="320275472"/>
        <c:axId val="32027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1696.96</c:v>
                </c:pt>
                <c:pt idx="3">
                  <c:v>1824.34</c:v>
                </c:pt>
                <c:pt idx="4">
                  <c:v>1047.6500000000001</c:v>
                </c:pt>
              </c:numCache>
            </c:numRef>
          </c:val>
          <c:smooth val="0"/>
        </c:ser>
        <c:dLbls>
          <c:showLegendKey val="0"/>
          <c:showVal val="0"/>
          <c:showCatName val="0"/>
          <c:showSerName val="0"/>
          <c:showPercent val="0"/>
          <c:showBubbleSize val="0"/>
        </c:dLbls>
        <c:marker val="1"/>
        <c:smooth val="0"/>
        <c:axId val="320275472"/>
        <c:axId val="320277040"/>
      </c:lineChart>
      <c:dateAx>
        <c:axId val="320275472"/>
        <c:scaling>
          <c:orientation val="minMax"/>
        </c:scaling>
        <c:delete val="1"/>
        <c:axPos val="b"/>
        <c:numFmt formatCode="ge" sourceLinked="1"/>
        <c:majorTickMark val="none"/>
        <c:minorTickMark val="none"/>
        <c:tickLblPos val="none"/>
        <c:crossAx val="320277040"/>
        <c:crosses val="autoZero"/>
        <c:auto val="1"/>
        <c:lblOffset val="100"/>
        <c:baseTimeUnit val="years"/>
      </c:dateAx>
      <c:valAx>
        <c:axId val="32027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27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65.89</c:v>
                </c:pt>
                <c:pt idx="1">
                  <c:v>63.23</c:v>
                </c:pt>
                <c:pt idx="2">
                  <c:v>66.67</c:v>
                </c:pt>
                <c:pt idx="3">
                  <c:v>66.23</c:v>
                </c:pt>
                <c:pt idx="4">
                  <c:v>81.73</c:v>
                </c:pt>
              </c:numCache>
            </c:numRef>
          </c:val>
        </c:ser>
        <c:dLbls>
          <c:showLegendKey val="0"/>
          <c:showVal val="0"/>
          <c:showCatName val="0"/>
          <c:showSerName val="0"/>
          <c:showPercent val="0"/>
          <c:showBubbleSize val="0"/>
        </c:dLbls>
        <c:gapWidth val="150"/>
        <c:axId val="320272336"/>
        <c:axId val="320278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47.23</c:v>
                </c:pt>
                <c:pt idx="3">
                  <c:v>54.16</c:v>
                </c:pt>
                <c:pt idx="4">
                  <c:v>74.040000000000006</c:v>
                </c:pt>
              </c:numCache>
            </c:numRef>
          </c:val>
          <c:smooth val="0"/>
        </c:ser>
        <c:dLbls>
          <c:showLegendKey val="0"/>
          <c:showVal val="0"/>
          <c:showCatName val="0"/>
          <c:showSerName val="0"/>
          <c:showPercent val="0"/>
          <c:showBubbleSize val="0"/>
        </c:dLbls>
        <c:marker val="1"/>
        <c:smooth val="0"/>
        <c:axId val="320272336"/>
        <c:axId val="320278216"/>
      </c:lineChart>
      <c:dateAx>
        <c:axId val="320272336"/>
        <c:scaling>
          <c:orientation val="minMax"/>
        </c:scaling>
        <c:delete val="1"/>
        <c:axPos val="b"/>
        <c:numFmt formatCode="ge" sourceLinked="1"/>
        <c:majorTickMark val="none"/>
        <c:minorTickMark val="none"/>
        <c:tickLblPos val="none"/>
        <c:crossAx val="320278216"/>
        <c:crosses val="autoZero"/>
        <c:auto val="1"/>
        <c:lblOffset val="100"/>
        <c:baseTimeUnit val="years"/>
      </c:dateAx>
      <c:valAx>
        <c:axId val="32027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27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202.2</c:v>
                </c:pt>
                <c:pt idx="1">
                  <c:v>214.25</c:v>
                </c:pt>
                <c:pt idx="2">
                  <c:v>210.93</c:v>
                </c:pt>
                <c:pt idx="3">
                  <c:v>214.93</c:v>
                </c:pt>
                <c:pt idx="4">
                  <c:v>174.29</c:v>
                </c:pt>
              </c:numCache>
            </c:numRef>
          </c:val>
        </c:ser>
        <c:dLbls>
          <c:showLegendKey val="0"/>
          <c:showVal val="0"/>
          <c:showCatName val="0"/>
          <c:showSerName val="0"/>
          <c:showPercent val="0"/>
          <c:showBubbleSize val="0"/>
        </c:dLbls>
        <c:gapWidth val="150"/>
        <c:axId val="320270768"/>
        <c:axId val="32027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351.41</c:v>
                </c:pt>
                <c:pt idx="3">
                  <c:v>307.56</c:v>
                </c:pt>
                <c:pt idx="4">
                  <c:v>235.61</c:v>
                </c:pt>
              </c:numCache>
            </c:numRef>
          </c:val>
          <c:smooth val="0"/>
        </c:ser>
        <c:dLbls>
          <c:showLegendKey val="0"/>
          <c:showVal val="0"/>
          <c:showCatName val="0"/>
          <c:showSerName val="0"/>
          <c:showPercent val="0"/>
          <c:showBubbleSize val="0"/>
        </c:dLbls>
        <c:marker val="1"/>
        <c:smooth val="0"/>
        <c:axId val="320270768"/>
        <c:axId val="320274688"/>
      </c:lineChart>
      <c:dateAx>
        <c:axId val="320270768"/>
        <c:scaling>
          <c:orientation val="minMax"/>
        </c:scaling>
        <c:delete val="1"/>
        <c:axPos val="b"/>
        <c:numFmt formatCode="ge" sourceLinked="1"/>
        <c:majorTickMark val="none"/>
        <c:minorTickMark val="none"/>
        <c:tickLblPos val="none"/>
        <c:crossAx val="320274688"/>
        <c:crosses val="autoZero"/>
        <c:auto val="1"/>
        <c:lblOffset val="100"/>
        <c:baseTimeUnit val="years"/>
      </c:dateAx>
      <c:valAx>
        <c:axId val="32027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27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富山県　朝日町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
        <v>125</v>
      </c>
      <c r="AE8" s="73"/>
      <c r="AF8" s="73"/>
      <c r="AG8" s="73"/>
      <c r="AH8" s="73"/>
      <c r="AI8" s="73"/>
      <c r="AJ8" s="73"/>
      <c r="AK8" s="4"/>
      <c r="AL8" s="67">
        <f>データ!S6</f>
        <v>12497</v>
      </c>
      <c r="AM8" s="67"/>
      <c r="AN8" s="67"/>
      <c r="AO8" s="67"/>
      <c r="AP8" s="67"/>
      <c r="AQ8" s="67"/>
      <c r="AR8" s="67"/>
      <c r="AS8" s="67"/>
      <c r="AT8" s="66">
        <f>データ!T6</f>
        <v>226.3</v>
      </c>
      <c r="AU8" s="66"/>
      <c r="AV8" s="66"/>
      <c r="AW8" s="66"/>
      <c r="AX8" s="66"/>
      <c r="AY8" s="66"/>
      <c r="AZ8" s="66"/>
      <c r="BA8" s="66"/>
      <c r="BB8" s="66">
        <f>データ!U6</f>
        <v>55.22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37.42</v>
      </c>
      <c r="Q10" s="66"/>
      <c r="R10" s="66"/>
      <c r="S10" s="66"/>
      <c r="T10" s="66"/>
      <c r="U10" s="66"/>
      <c r="V10" s="66"/>
      <c r="W10" s="66">
        <f>データ!Q6</f>
        <v>85</v>
      </c>
      <c r="X10" s="66"/>
      <c r="Y10" s="66"/>
      <c r="Z10" s="66"/>
      <c r="AA10" s="66"/>
      <c r="AB10" s="66"/>
      <c r="AC10" s="66"/>
      <c r="AD10" s="67">
        <f>データ!R6</f>
        <v>2468</v>
      </c>
      <c r="AE10" s="67"/>
      <c r="AF10" s="67"/>
      <c r="AG10" s="67"/>
      <c r="AH10" s="67"/>
      <c r="AI10" s="67"/>
      <c r="AJ10" s="67"/>
      <c r="AK10" s="2"/>
      <c r="AL10" s="67">
        <f>データ!V6</f>
        <v>4652</v>
      </c>
      <c r="AM10" s="67"/>
      <c r="AN10" s="67"/>
      <c r="AO10" s="67"/>
      <c r="AP10" s="67"/>
      <c r="AQ10" s="67"/>
      <c r="AR10" s="67"/>
      <c r="AS10" s="67"/>
      <c r="AT10" s="66">
        <f>データ!W6</f>
        <v>2.21</v>
      </c>
      <c r="AU10" s="66"/>
      <c r="AV10" s="66"/>
      <c r="AW10" s="66"/>
      <c r="AX10" s="66"/>
      <c r="AY10" s="66"/>
      <c r="AZ10" s="66"/>
      <c r="BA10" s="66"/>
      <c r="BB10" s="66">
        <f>データ!X6</f>
        <v>2104.98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163431</v>
      </c>
      <c r="D6" s="33">
        <f t="shared" si="3"/>
        <v>47</v>
      </c>
      <c r="E6" s="33">
        <f t="shared" si="3"/>
        <v>17</v>
      </c>
      <c r="F6" s="33">
        <f t="shared" si="3"/>
        <v>1</v>
      </c>
      <c r="G6" s="33">
        <f t="shared" si="3"/>
        <v>0</v>
      </c>
      <c r="H6" s="33" t="str">
        <f t="shared" si="3"/>
        <v>富山県　朝日町</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37.42</v>
      </c>
      <c r="Q6" s="34">
        <f t="shared" si="3"/>
        <v>85</v>
      </c>
      <c r="R6" s="34">
        <f t="shared" si="3"/>
        <v>2468</v>
      </c>
      <c r="S6" s="34">
        <f t="shared" si="3"/>
        <v>12497</v>
      </c>
      <c r="T6" s="34">
        <f t="shared" si="3"/>
        <v>226.3</v>
      </c>
      <c r="U6" s="34">
        <f t="shared" si="3"/>
        <v>55.22</v>
      </c>
      <c r="V6" s="34">
        <f t="shared" si="3"/>
        <v>4652</v>
      </c>
      <c r="W6" s="34">
        <f t="shared" si="3"/>
        <v>2.21</v>
      </c>
      <c r="X6" s="34">
        <f t="shared" si="3"/>
        <v>2104.98</v>
      </c>
      <c r="Y6" s="35">
        <f>IF(Y7="",NA(),Y7)</f>
        <v>93.22</v>
      </c>
      <c r="Z6" s="35">
        <f t="shared" ref="Z6:AH6" si="4">IF(Z7="",NA(),Z7)</f>
        <v>86.52</v>
      </c>
      <c r="AA6" s="35">
        <f t="shared" si="4"/>
        <v>95.23</v>
      </c>
      <c r="AB6" s="35">
        <f t="shared" si="4"/>
        <v>91.03</v>
      </c>
      <c r="AC6" s="35">
        <f t="shared" si="4"/>
        <v>94.06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1102.5</v>
      </c>
      <c r="BG6" s="35">
        <f t="shared" ref="BG6:BO6" si="7">IF(BG7="",NA(),BG7)</f>
        <v>2024.5</v>
      </c>
      <c r="BH6" s="35">
        <f t="shared" si="7"/>
        <v>1297.1199999999999</v>
      </c>
      <c r="BI6" s="35">
        <f t="shared" si="7"/>
        <v>1235.53</v>
      </c>
      <c r="BJ6" s="35">
        <f t="shared" si="7"/>
        <v>1199.5</v>
      </c>
      <c r="BK6" s="35">
        <f t="shared" si="7"/>
        <v>1791.46</v>
      </c>
      <c r="BL6" s="35">
        <f t="shared" si="7"/>
        <v>1826.49</v>
      </c>
      <c r="BM6" s="35">
        <f t="shared" si="7"/>
        <v>1696.96</v>
      </c>
      <c r="BN6" s="35">
        <f t="shared" si="7"/>
        <v>1824.34</v>
      </c>
      <c r="BO6" s="35">
        <f t="shared" si="7"/>
        <v>1047.6500000000001</v>
      </c>
      <c r="BP6" s="34" t="str">
        <f>IF(BP7="","",IF(BP7="-","【-】","【"&amp;SUBSTITUTE(TEXT(BP7,"#,##0.00"),"-","△")&amp;"】"))</f>
        <v>【728.30】</v>
      </c>
      <c r="BQ6" s="35">
        <f>IF(BQ7="",NA(),BQ7)</f>
        <v>65.89</v>
      </c>
      <c r="BR6" s="35">
        <f t="shared" ref="BR6:BZ6" si="8">IF(BR7="",NA(),BR7)</f>
        <v>63.23</v>
      </c>
      <c r="BS6" s="35">
        <f t="shared" si="8"/>
        <v>66.67</v>
      </c>
      <c r="BT6" s="35">
        <f t="shared" si="8"/>
        <v>66.23</v>
      </c>
      <c r="BU6" s="35">
        <f t="shared" si="8"/>
        <v>81.73</v>
      </c>
      <c r="BV6" s="35">
        <f t="shared" si="8"/>
        <v>51.28</v>
      </c>
      <c r="BW6" s="35">
        <f t="shared" si="8"/>
        <v>48</v>
      </c>
      <c r="BX6" s="35">
        <f t="shared" si="8"/>
        <v>47.23</v>
      </c>
      <c r="BY6" s="35">
        <f t="shared" si="8"/>
        <v>54.16</v>
      </c>
      <c r="BZ6" s="35">
        <f t="shared" si="8"/>
        <v>74.040000000000006</v>
      </c>
      <c r="CA6" s="34" t="str">
        <f>IF(CA7="","",IF(CA7="-","【-】","【"&amp;SUBSTITUTE(TEXT(CA7,"#,##0.00"),"-","△")&amp;"】"))</f>
        <v>【100.04】</v>
      </c>
      <c r="CB6" s="35">
        <f>IF(CB7="",NA(),CB7)</f>
        <v>202.2</v>
      </c>
      <c r="CC6" s="35">
        <f t="shared" ref="CC6:CK6" si="9">IF(CC7="",NA(),CC7)</f>
        <v>214.25</v>
      </c>
      <c r="CD6" s="35">
        <f t="shared" si="9"/>
        <v>210.93</v>
      </c>
      <c r="CE6" s="35">
        <f t="shared" si="9"/>
        <v>214.93</v>
      </c>
      <c r="CF6" s="35">
        <f t="shared" si="9"/>
        <v>174.29</v>
      </c>
      <c r="CG6" s="35">
        <f t="shared" si="9"/>
        <v>311.81</v>
      </c>
      <c r="CH6" s="35">
        <f t="shared" si="9"/>
        <v>334.37</v>
      </c>
      <c r="CI6" s="35">
        <f t="shared" si="9"/>
        <v>351.41</v>
      </c>
      <c r="CJ6" s="35">
        <f t="shared" si="9"/>
        <v>307.56</v>
      </c>
      <c r="CK6" s="35">
        <f t="shared" si="9"/>
        <v>235.61</v>
      </c>
      <c r="CL6" s="34" t="str">
        <f>IF(CL7="","",IF(CL7="-","【-】","【"&amp;SUBSTITUTE(TEXT(CL7,"#,##0.00"),"-","△")&amp;"】"))</f>
        <v>【137.82】</v>
      </c>
      <c r="CM6" s="35">
        <f>IF(CM7="",NA(),CM7)</f>
        <v>55.19</v>
      </c>
      <c r="CN6" s="35">
        <f t="shared" ref="CN6:CV6" si="10">IF(CN7="",NA(),CN7)</f>
        <v>63.18</v>
      </c>
      <c r="CO6" s="35">
        <f t="shared" si="10"/>
        <v>63.26</v>
      </c>
      <c r="CP6" s="35">
        <f t="shared" si="10"/>
        <v>62.33</v>
      </c>
      <c r="CQ6" s="35">
        <f t="shared" si="10"/>
        <v>61.44</v>
      </c>
      <c r="CR6" s="35">
        <f t="shared" si="10"/>
        <v>41.95</v>
      </c>
      <c r="CS6" s="35">
        <f t="shared" si="10"/>
        <v>40.71</v>
      </c>
      <c r="CT6" s="35">
        <f t="shared" si="10"/>
        <v>43.53</v>
      </c>
      <c r="CU6" s="35">
        <f t="shared" si="10"/>
        <v>39.869999999999997</v>
      </c>
      <c r="CV6" s="35">
        <f t="shared" si="10"/>
        <v>49.25</v>
      </c>
      <c r="CW6" s="34" t="str">
        <f>IF(CW7="","",IF(CW7="-","【-】","【"&amp;SUBSTITUTE(TEXT(CW7,"#,##0.00"),"-","△")&amp;"】"))</f>
        <v>【60.09】</v>
      </c>
      <c r="CX6" s="35">
        <f>IF(CX7="",NA(),CX7)</f>
        <v>79.44</v>
      </c>
      <c r="CY6" s="35">
        <f t="shared" ref="CY6:DG6" si="11">IF(CY7="",NA(),CY7)</f>
        <v>80.61</v>
      </c>
      <c r="CZ6" s="35">
        <f t="shared" si="11"/>
        <v>81.650000000000006</v>
      </c>
      <c r="DA6" s="35">
        <f t="shared" si="11"/>
        <v>82.44</v>
      </c>
      <c r="DB6" s="35">
        <f t="shared" si="11"/>
        <v>82.09</v>
      </c>
      <c r="DC6" s="35">
        <f t="shared" si="11"/>
        <v>64.459999999999994</v>
      </c>
      <c r="DD6" s="35">
        <f t="shared" si="11"/>
        <v>63.45</v>
      </c>
      <c r="DE6" s="35">
        <f t="shared" si="11"/>
        <v>64.14</v>
      </c>
      <c r="DF6" s="35">
        <f t="shared" si="11"/>
        <v>61.37</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0.95</v>
      </c>
      <c r="EJ6" s="35">
        <f t="shared" si="14"/>
        <v>0.14000000000000001</v>
      </c>
      <c r="EK6" s="34">
        <f t="shared" si="14"/>
        <v>0</v>
      </c>
      <c r="EL6" s="35">
        <f t="shared" si="14"/>
        <v>0.17</v>
      </c>
      <c r="EM6" s="35">
        <f t="shared" si="14"/>
        <v>0.2</v>
      </c>
      <c r="EN6" s="35">
        <f t="shared" si="14"/>
        <v>0.1</v>
      </c>
      <c r="EO6" s="34" t="str">
        <f>IF(EO7="","",IF(EO7="-","【-】","【"&amp;SUBSTITUTE(TEXT(EO7,"#,##0.00"),"-","△")&amp;"】"))</f>
        <v>【0.27】</v>
      </c>
    </row>
    <row r="7" spans="1:145" s="36" customFormat="1">
      <c r="A7" s="28"/>
      <c r="B7" s="37">
        <v>2016</v>
      </c>
      <c r="C7" s="37">
        <v>163431</v>
      </c>
      <c r="D7" s="37">
        <v>47</v>
      </c>
      <c r="E7" s="37">
        <v>17</v>
      </c>
      <c r="F7" s="37">
        <v>1</v>
      </c>
      <c r="G7" s="37">
        <v>0</v>
      </c>
      <c r="H7" s="37" t="s">
        <v>110</v>
      </c>
      <c r="I7" s="37" t="s">
        <v>111</v>
      </c>
      <c r="J7" s="37" t="s">
        <v>112</v>
      </c>
      <c r="K7" s="37" t="s">
        <v>113</v>
      </c>
      <c r="L7" s="37" t="s">
        <v>114</v>
      </c>
      <c r="M7" s="37"/>
      <c r="N7" s="38" t="s">
        <v>115</v>
      </c>
      <c r="O7" s="38" t="s">
        <v>116</v>
      </c>
      <c r="P7" s="38">
        <v>37.42</v>
      </c>
      <c r="Q7" s="38">
        <v>85</v>
      </c>
      <c r="R7" s="38">
        <v>2468</v>
      </c>
      <c r="S7" s="38">
        <v>12497</v>
      </c>
      <c r="T7" s="38">
        <v>226.3</v>
      </c>
      <c r="U7" s="38">
        <v>55.22</v>
      </c>
      <c r="V7" s="38">
        <v>4652</v>
      </c>
      <c r="W7" s="38">
        <v>2.21</v>
      </c>
      <c r="X7" s="38">
        <v>2104.98</v>
      </c>
      <c r="Y7" s="38">
        <v>93.22</v>
      </c>
      <c r="Z7" s="38">
        <v>86.52</v>
      </c>
      <c r="AA7" s="38">
        <v>95.23</v>
      </c>
      <c r="AB7" s="38">
        <v>91.03</v>
      </c>
      <c r="AC7" s="38">
        <v>94.06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1102.5</v>
      </c>
      <c r="BG7" s="38">
        <v>2024.5</v>
      </c>
      <c r="BH7" s="38">
        <v>1297.1199999999999</v>
      </c>
      <c r="BI7" s="38">
        <v>1235.53</v>
      </c>
      <c r="BJ7" s="38">
        <v>1199.5</v>
      </c>
      <c r="BK7" s="38">
        <v>1791.46</v>
      </c>
      <c r="BL7" s="38">
        <v>1826.49</v>
      </c>
      <c r="BM7" s="38">
        <v>1696.96</v>
      </c>
      <c r="BN7" s="38">
        <v>1824.34</v>
      </c>
      <c r="BO7" s="38">
        <v>1047.6500000000001</v>
      </c>
      <c r="BP7" s="38">
        <v>728.3</v>
      </c>
      <c r="BQ7" s="38">
        <v>65.89</v>
      </c>
      <c r="BR7" s="38">
        <v>63.23</v>
      </c>
      <c r="BS7" s="38">
        <v>66.67</v>
      </c>
      <c r="BT7" s="38">
        <v>66.23</v>
      </c>
      <c r="BU7" s="38">
        <v>81.73</v>
      </c>
      <c r="BV7" s="38">
        <v>51.28</v>
      </c>
      <c r="BW7" s="38">
        <v>48</v>
      </c>
      <c r="BX7" s="38">
        <v>47.23</v>
      </c>
      <c r="BY7" s="38">
        <v>54.16</v>
      </c>
      <c r="BZ7" s="38">
        <v>74.040000000000006</v>
      </c>
      <c r="CA7" s="38">
        <v>100.04</v>
      </c>
      <c r="CB7" s="38">
        <v>202.2</v>
      </c>
      <c r="CC7" s="38">
        <v>214.25</v>
      </c>
      <c r="CD7" s="38">
        <v>210.93</v>
      </c>
      <c r="CE7" s="38">
        <v>214.93</v>
      </c>
      <c r="CF7" s="38">
        <v>174.29</v>
      </c>
      <c r="CG7" s="38">
        <v>311.81</v>
      </c>
      <c r="CH7" s="38">
        <v>334.37</v>
      </c>
      <c r="CI7" s="38">
        <v>351.41</v>
      </c>
      <c r="CJ7" s="38">
        <v>307.56</v>
      </c>
      <c r="CK7" s="38">
        <v>235.61</v>
      </c>
      <c r="CL7" s="38">
        <v>137.82</v>
      </c>
      <c r="CM7" s="38">
        <v>55.19</v>
      </c>
      <c r="CN7" s="38">
        <v>63.18</v>
      </c>
      <c r="CO7" s="38">
        <v>63.26</v>
      </c>
      <c r="CP7" s="38">
        <v>62.33</v>
      </c>
      <c r="CQ7" s="38">
        <v>61.44</v>
      </c>
      <c r="CR7" s="38">
        <v>41.95</v>
      </c>
      <c r="CS7" s="38">
        <v>40.71</v>
      </c>
      <c r="CT7" s="38">
        <v>43.53</v>
      </c>
      <c r="CU7" s="38">
        <v>39.869999999999997</v>
      </c>
      <c r="CV7" s="38">
        <v>49.25</v>
      </c>
      <c r="CW7" s="38">
        <v>60.09</v>
      </c>
      <c r="CX7" s="38">
        <v>79.44</v>
      </c>
      <c r="CY7" s="38">
        <v>80.61</v>
      </c>
      <c r="CZ7" s="38">
        <v>81.650000000000006</v>
      </c>
      <c r="DA7" s="38">
        <v>82.44</v>
      </c>
      <c r="DB7" s="38">
        <v>82.09</v>
      </c>
      <c r="DC7" s="38">
        <v>64.459999999999994</v>
      </c>
      <c r="DD7" s="38">
        <v>63.45</v>
      </c>
      <c r="DE7" s="38">
        <v>64.14</v>
      </c>
      <c r="DF7" s="38">
        <v>61.37</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0.95</v>
      </c>
      <c r="EJ7" s="38">
        <v>0.14000000000000001</v>
      </c>
      <c r="EK7" s="38">
        <v>0</v>
      </c>
      <c r="EL7" s="38">
        <v>0.17</v>
      </c>
      <c r="EM7" s="38">
        <v>0.2</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富山県</cp:lastModifiedBy>
  <dcterms:created xsi:type="dcterms:W3CDTF">2017-12-25T02:07:18Z</dcterms:created>
  <dcterms:modified xsi:type="dcterms:W3CDTF">2018-02-15T04:20:06Z</dcterms:modified>
</cp:coreProperties>
</file>