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朝日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<sst xmlns="http://schemas.openxmlformats.org/spreadsheetml/2006/main" count="240" uniqueCount="125">
  <si>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</si>
  <si>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</si>
  <si>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</si>
  <si>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</si>
  <si>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</si>
  <si>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</si>
  <si>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</si>
  <si>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</si>
  <si>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</si>
  <si>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</si>
  <si>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</si>
  <si>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</si>
  <si>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</si>
  <si>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</si>
  <si>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</si>
  <si>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</si>
  <si>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</si>
  <si>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</si>
  <si>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</si>
  <si>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</si>
  <si>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</si>
  <si>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</si>
  <si>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</si>
  <si>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</si>
  <si>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</si>
  <si>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</si>
  <si>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</si>
  <si>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</si>
  <si>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</si>
  <si>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</si>
  <si>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</si>
  <si>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</si>
  <si>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</si>
  <si>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</si>
  <si>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</si>
  <si>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</si>
  <si>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</si>
  <si>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</si>
  <si>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</si>
  <si>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</si>
  <si>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</si>
  <si>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</si>
  <si>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</si>
  <si>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</si>
  <si>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</si>
  <si>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</si>
  <si>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</si>
  <si>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</si>
  <si>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</si>
  <si>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</si>
  <si>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</si>
  <si>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</si>
  <si>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</si>
  <si>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</si>
  <si>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</si>
  <si>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</si>
  <si>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</si>
  <si>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</si>
  <si>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</si>
  <si>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</si>
  <si>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</si>
  <si>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</si>
  <si>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</si>
  <si>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</si>
  <si>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</si>
  <si>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</si>
  <si>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</si>
  <si>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</si>
  <si>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</si>
  <si>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</si>
  <si>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</si>
  <si>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</si>
  <si>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</si>
  <si>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</si>
  <si>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</si>
  <si>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</si>
  <si>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</si>
  <si>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</si>
  <si>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</si>
  <si>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</si>
  <si>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</si>
  <si>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</si>
  <si>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</si>
  <si>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</si>
  <si>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</si>
  <si>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</si>
  <si>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</si>
  <si>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</si>
  <si>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</si>
  <si>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</si>
  <si>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</si>
  <si>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</si>
  <si>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</si>
  <si>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</si>
  <si>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</si>
  <si>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</si>
  <si>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</si>
  <si>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</si>
  <si>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</si>
  <si>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</si>
  <si>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</si>
  <si>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</si>
  <si>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</si>
  <si>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</si>
  <si>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</si>
  <si>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</si>
  <si>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</si>
  <si>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</si>
  <si>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</si>
  <si>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朝日町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</si>
  <si>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</si>
  <si>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</si>
  <si>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</si>
  <si>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</si>
  <si>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</si>
  <si>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</si>
  <si>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</si>
  <si>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</si>
  <si>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</si>
  <si>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</si>
  <si>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</si>
  <si>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整備計画では平成３４年度までとしており、工事が進捗中であることから、下水道普及率は低くなっています。現段階では専ら新規管渠整備を推進している段階であり、使用料収入の増加の伸びが見込まれますが、整備に伴う企業債の償還が収益的比率に影響を及ぼしています。
　さらに、企業債残高においても、管渠の整備途中段階にあって、残高の増加に対し、使用料の伸びが追い付いていない状況にあり、今後とも接続を的確に見込みながら整備を進める必要があります。
　一方、経費回収率にあっては、使用料収入の微増に対して、企業債償還利息が大きく影響することになり、汚水処理原価は抑制努力を継続しながら推移を見守ることになります。
　水洗化率が類似団体と比較し低い状況にはありますが、これは、下水道整備計画の公表により、下水道が整備されるまでの間、水洗化工事を控えているものと思われ、管渠整備の進捗に対応して向上すると考えられます。
　今後の管渠整備は山間部、人口の閑散部へと移ること、さらに、人口減少、高齢化の影響により、下水道使用料収入は、整備費用に比例した増加になると考えにくく、今後の管渠整備費の抑制に留意するとともに、速やかな下水道接続を推奨し、使用料収入の推移を慎重に注視していく必要があります。</t>
    <rPh sb="2" eb="4">
      <t>セイビ</t>
    </rPh>
    <rPh sb="133" eb="135">
      <t>キギョウ</t>
    </rPh>
    <rPh sb="135" eb="136">
      <t>サイ</t>
    </rPh>
    <rPh sb="136" eb="138">
      <t>ザンダカ</t>
    </rPh>
    <rPh sb="144" eb="146">
      <t>カンキョ</t>
    </rPh>
    <rPh sb="147" eb="149">
      <t>セイビ</t>
    </rPh>
    <rPh sb="149" eb="151">
      <t>トチュウ</t>
    </rPh>
    <rPh sb="151" eb="153">
      <t>ダンカイ</t>
    </rPh>
    <rPh sb="158" eb="160">
      <t>ザンダカ</t>
    </rPh>
    <rPh sb="161" eb="163">
      <t>ゾウカ</t>
    </rPh>
    <rPh sb="164" eb="165">
      <t>タイ</t>
    </rPh>
    <rPh sb="167" eb="170">
      <t>シヨウリョウ</t>
    </rPh>
    <rPh sb="171" eb="172">
      <t>ノ</t>
    </rPh>
    <rPh sb="174" eb="175">
      <t>オ</t>
    </rPh>
    <rPh sb="176" eb="177">
      <t>ツ</t>
    </rPh>
    <rPh sb="182" eb="184">
      <t>ジョウキョウ</t>
    </rPh>
    <rPh sb="188" eb="190">
      <t>コンゴ</t>
    </rPh>
    <rPh sb="192" eb="194">
      <t>セツゾク</t>
    </rPh>
    <rPh sb="195" eb="197">
      <t>テキカク</t>
    </rPh>
    <rPh sb="198" eb="200">
      <t>ミコ</t>
    </rPh>
    <rPh sb="204" eb="206">
      <t>セイビ</t>
    </rPh>
    <rPh sb="207" eb="208">
      <t>スス</t>
    </rPh>
    <rPh sb="210" eb="212">
      <t>ヒツヨウ</t>
    </rPh>
    <phoneticPr fontId="4"/>
  </si>
  <si>
    <t>　管渠については、平成１０年度に敷設工事を開始以来、現在も区域を拡大している状況にあり、一方、処理施設についても、平成１４年度から稼働を開始していますことから、経過年数が老朽化を懸念する段階には至っていないと判断していますが、部分的な損傷等には対応する必要があります。
　</t>
    <rPh sb="113" eb="116">
      <t>ブブンテキ</t>
    </rPh>
    <rPh sb="117" eb="119">
      <t>ソンショウ</t>
    </rPh>
    <rPh sb="119" eb="120">
      <t>トウ</t>
    </rPh>
    <rPh sb="122" eb="124">
      <t>タイオウ</t>
    </rPh>
    <rPh sb="126" eb="128">
      <t>ヒツヨウ</t>
    </rPh>
    <phoneticPr fontId="4"/>
  </si>
  <si>
    <t>　下水道整備計画のもと管渠工事の進捗と合わせて企業債の償還が増嵩していきます。汚水処理原価を極力抑制しながらも、経費回収率は徐々に低下することが見込まれます。整備に対応した使用料金収入の増加も人口減少に伴い鈍化しており、企業債償還の増嵩とあわせ、単年度収支の赤字も続いています。平成２９年度には認可区域の見直し、これに合わせた経営戦略の策定を予定しており、今後の管渠整備に対応した使用料収入を推計し、収支比率の改善を図る必要があります。</t>
    <rPh sb="159" eb="160">
      <t>ア</t>
    </rPh>
    <rPh sb="163" eb="165">
      <t>ケイエイ</t>
    </rPh>
    <rPh sb="165" eb="167">
      <t>センリャク</t>
    </rPh>
    <rPh sb="168" eb="170">
      <t>サクテイ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</si>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</sst>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15.04</c:v>
                </c:pt>
              </c:numCache>
            </c:numRef>
          </c:val>
        </c:ser>
        <c:dLbls>
          <c:showLegendKey val="0"/>
          <c:showVal val="0"/>
          <c:showCatName val="0"/>
          <c:showSerName val="0"/>
          <c:showPercent val="0"/>
          <c:showBubbleSize val="0"/>
        </c:dLbls>
        <c:gapWidth val="150"/>
        <c:axId val="250434496"/>
        <c:axId val="25043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250434496"/>
        <c:axId val="250434104"/>
      </c:lineChart>
      <c:dateAx>
        <c:axId val="250434496"/>
        <c:scaling>
          <c:orientation val="minMax"/>
        </c:scaling>
        <c:delete val="1"/>
        <c:axPos val="b"/>
        <c:numFmt formatCode="ge" sourceLinked="1"/>
        <c:majorTickMark val="none"/>
        <c:minorTickMark val="none"/>
        <c:tickLblPos val="none"/>
        <c:crossAx val="250434104"/>
        <c:crosses val="autoZero"/>
        <c:auto val="1"/>
        <c:lblOffset val="100"/>
        <c:baseTimeUnit val="years"/>
      </c:dateAx>
      <c:valAx>
        <c:axId val="2504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40.26</c:v>
                </c:pt>
                <c:pt idx="1">
                  <c:v>37.57</c:v>
                </c:pt>
                <c:pt idx="2">
                  <c:v>40.549999999999997</c:v>
                </c:pt>
                <c:pt idx="3">
                  <c:v>42.87</c:v>
                </c:pt>
                <c:pt idx="4">
                  <c:v>45.65</c:v>
                </c:pt>
              </c:numCache>
            </c:numRef>
          </c:val>
        </c:ser>
        <c:dLbls>
          <c:showLegendKey val="0"/>
          <c:showVal val="0"/>
          <c:showCatName val="0"/>
          <c:showSerName val="0"/>
          <c:showPercent val="0"/>
          <c:showBubbleSize val="0"/>
        </c:dLbls>
        <c:gapWidth val="150"/>
        <c:axId val="328087384"/>
        <c:axId val="32808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328087384"/>
        <c:axId val="328088168"/>
      </c:lineChart>
      <c:dateAx>
        <c:axId val="328087384"/>
        <c:scaling>
          <c:orientation val="minMax"/>
        </c:scaling>
        <c:delete val="1"/>
        <c:axPos val="b"/>
        <c:numFmt formatCode="ge" sourceLinked="1"/>
        <c:majorTickMark val="none"/>
        <c:minorTickMark val="none"/>
        <c:tickLblPos val="none"/>
        <c:crossAx val="328088168"/>
        <c:crosses val="autoZero"/>
        <c:auto val="1"/>
        <c:lblOffset val="100"/>
        <c:baseTimeUnit val="years"/>
      </c:dateAx>
      <c:valAx>
        <c:axId val="3280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54.38</c:v>
                </c:pt>
                <c:pt idx="1">
                  <c:v>59.51</c:v>
                </c:pt>
                <c:pt idx="2">
                  <c:v>59.39</c:v>
                </c:pt>
                <c:pt idx="3">
                  <c:v>60.07</c:v>
                </c:pt>
                <c:pt idx="4">
                  <c:v>60.13</c:v>
                </c:pt>
              </c:numCache>
            </c:numRef>
          </c:val>
        </c:ser>
        <c:dLbls>
          <c:showLegendKey val="0"/>
          <c:showVal val="0"/>
          <c:showCatName val="0"/>
          <c:showSerName val="0"/>
          <c:showPercent val="0"/>
          <c:showBubbleSize val="0"/>
        </c:dLbls>
        <c:gapWidth val="150"/>
        <c:axId val="328702784"/>
        <c:axId val="32869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328702784"/>
        <c:axId val="328697688"/>
      </c:lineChart>
      <c:dateAx>
        <c:axId val="328702784"/>
        <c:scaling>
          <c:orientation val="minMax"/>
        </c:scaling>
        <c:delete val="1"/>
        <c:axPos val="b"/>
        <c:numFmt formatCode="ge" sourceLinked="1"/>
        <c:majorTickMark val="none"/>
        <c:minorTickMark val="none"/>
        <c:tickLblPos val="none"/>
        <c:crossAx val="328697688"/>
        <c:crosses val="autoZero"/>
        <c:auto val="1"/>
        <c:lblOffset val="100"/>
        <c:baseTimeUnit val="years"/>
      </c:dateAx>
      <c:valAx>
        <c:axId val="32869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83.22</c:v>
                </c:pt>
                <c:pt idx="1">
                  <c:v>61</c:v>
                </c:pt>
                <c:pt idx="2">
                  <c:v>54.11</c:v>
                </c:pt>
                <c:pt idx="3">
                  <c:v>74.7</c:v>
                </c:pt>
                <c:pt idx="4">
                  <c:v>80.63</c:v>
                </c:pt>
              </c:numCache>
            </c:numRef>
          </c:val>
        </c:ser>
        <c:dLbls>
          <c:showLegendKey val="0"/>
          <c:showVal val="0"/>
          <c:showCatName val="0"/>
          <c:showSerName val="0"/>
          <c:showPercent val="0"/>
          <c:showBubbleSize val="0"/>
        </c:dLbls>
        <c:gapWidth val="150"/>
        <c:axId val="250434888"/>
        <c:axId val="2504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434888"/>
        <c:axId val="250432928"/>
      </c:lineChart>
      <c:dateAx>
        <c:axId val="250434888"/>
        <c:scaling>
          <c:orientation val="minMax"/>
        </c:scaling>
        <c:delete val="1"/>
        <c:axPos val="b"/>
        <c:numFmt formatCode="ge" sourceLinked="1"/>
        <c:majorTickMark val="none"/>
        <c:minorTickMark val="none"/>
        <c:tickLblPos val="none"/>
        <c:crossAx val="250432928"/>
        <c:crosses val="autoZero"/>
        <c:auto val="1"/>
        <c:lblOffset val="100"/>
        <c:baseTimeUnit val="years"/>
      </c:dateAx>
      <c:valAx>
        <c:axId val="2504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433712"/>
        <c:axId val="25043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433712"/>
        <c:axId val="250433320"/>
      </c:lineChart>
      <c:dateAx>
        <c:axId val="250433712"/>
        <c:scaling>
          <c:orientation val="minMax"/>
        </c:scaling>
        <c:delete val="1"/>
        <c:axPos val="b"/>
        <c:numFmt formatCode="ge" sourceLinked="1"/>
        <c:majorTickMark val="none"/>
        <c:minorTickMark val="none"/>
        <c:tickLblPos val="none"/>
        <c:crossAx val="250433320"/>
        <c:crosses val="autoZero"/>
        <c:auto val="1"/>
        <c:lblOffset val="100"/>
        <c:baseTimeUnit val="years"/>
      </c:dateAx>
      <c:valAx>
        <c:axId val="2504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440376"/>
        <c:axId val="25043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440376"/>
        <c:axId val="250436456"/>
      </c:lineChart>
      <c:dateAx>
        <c:axId val="250440376"/>
        <c:scaling>
          <c:orientation val="minMax"/>
        </c:scaling>
        <c:delete val="1"/>
        <c:axPos val="b"/>
        <c:numFmt formatCode="ge" sourceLinked="1"/>
        <c:majorTickMark val="none"/>
        <c:minorTickMark val="none"/>
        <c:tickLblPos val="none"/>
        <c:crossAx val="250436456"/>
        <c:crosses val="autoZero"/>
        <c:auto val="1"/>
        <c:lblOffset val="100"/>
        <c:baseTimeUnit val="years"/>
      </c:dateAx>
      <c:valAx>
        <c:axId val="2504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437240"/>
        <c:axId val="25043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437240"/>
        <c:axId val="250438024"/>
      </c:lineChart>
      <c:dateAx>
        <c:axId val="250437240"/>
        <c:scaling>
          <c:orientation val="minMax"/>
        </c:scaling>
        <c:delete val="1"/>
        <c:axPos val="b"/>
        <c:numFmt formatCode="ge" sourceLinked="1"/>
        <c:majorTickMark val="none"/>
        <c:minorTickMark val="none"/>
        <c:tickLblPos val="none"/>
        <c:crossAx val="250438024"/>
        <c:crosses val="autoZero"/>
        <c:auto val="1"/>
        <c:lblOffset val="100"/>
        <c:baseTimeUnit val="years"/>
      </c:dateAx>
      <c:valAx>
        <c:axId val="25043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3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084640"/>
        <c:axId val="3280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084640"/>
        <c:axId val="328087776"/>
      </c:lineChart>
      <c:dateAx>
        <c:axId val="328084640"/>
        <c:scaling>
          <c:orientation val="minMax"/>
        </c:scaling>
        <c:delete val="1"/>
        <c:axPos val="b"/>
        <c:numFmt formatCode="ge" sourceLinked="1"/>
        <c:majorTickMark val="none"/>
        <c:minorTickMark val="none"/>
        <c:tickLblPos val="none"/>
        <c:crossAx val="328087776"/>
        <c:crosses val="autoZero"/>
        <c:auto val="1"/>
        <c:lblOffset val="100"/>
        <c:baseTimeUnit val="years"/>
      </c:dateAx>
      <c:valAx>
        <c:axId val="3280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2432.1</c:v>
                </c:pt>
                <c:pt idx="1">
                  <c:v>684.53</c:v>
                </c:pt>
                <c:pt idx="2">
                  <c:v>1846.49</c:v>
                </c:pt>
                <c:pt idx="3">
                  <c:v>1925.45</c:v>
                </c:pt>
                <c:pt idx="4">
                  <c:v>2007.15</c:v>
                </c:pt>
              </c:numCache>
            </c:numRef>
          </c:val>
        </c:ser>
        <c:dLbls>
          <c:showLegendKey val="0"/>
          <c:showVal val="0"/>
          <c:showCatName val="0"/>
          <c:showSerName val="0"/>
          <c:showPercent val="0"/>
          <c:showBubbleSize val="0"/>
        </c:dLbls>
        <c:gapWidth val="150"/>
        <c:axId val="328088952"/>
        <c:axId val="328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328088952"/>
        <c:axId val="328089344"/>
      </c:lineChart>
      <c:dateAx>
        <c:axId val="328088952"/>
        <c:scaling>
          <c:orientation val="minMax"/>
        </c:scaling>
        <c:delete val="1"/>
        <c:axPos val="b"/>
        <c:numFmt formatCode="ge" sourceLinked="1"/>
        <c:majorTickMark val="none"/>
        <c:minorTickMark val="none"/>
        <c:tickLblPos val="none"/>
        <c:crossAx val="328089344"/>
        <c:crosses val="autoZero"/>
        <c:auto val="1"/>
        <c:lblOffset val="100"/>
        <c:baseTimeUnit val="years"/>
      </c:dateAx>
      <c:valAx>
        <c:axId val="328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111.19</c:v>
                </c:pt>
                <c:pt idx="1">
                  <c:v>101.76</c:v>
                </c:pt>
                <c:pt idx="2">
                  <c:v>99.89</c:v>
                </c:pt>
                <c:pt idx="3">
                  <c:v>79.239999999999995</c:v>
                </c:pt>
                <c:pt idx="4">
                  <c:v>77.11</c:v>
                </c:pt>
              </c:numCache>
            </c:numRef>
          </c:val>
        </c:ser>
        <c:dLbls>
          <c:showLegendKey val="0"/>
          <c:showVal val="0"/>
          <c:showCatName val="0"/>
          <c:showSerName val="0"/>
          <c:showPercent val="0"/>
          <c:showBubbleSize val="0"/>
        </c:dLbls>
        <c:gapWidth val="150"/>
        <c:axId val="328090912"/>
        <c:axId val="32809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328090912"/>
        <c:axId val="328090520"/>
      </c:lineChart>
      <c:dateAx>
        <c:axId val="328090912"/>
        <c:scaling>
          <c:orientation val="minMax"/>
        </c:scaling>
        <c:delete val="1"/>
        <c:axPos val="b"/>
        <c:numFmt formatCode="ge" sourceLinked="1"/>
        <c:majorTickMark val="none"/>
        <c:minorTickMark val="none"/>
        <c:tickLblPos val="none"/>
        <c:crossAx val="328090520"/>
        <c:crosses val="autoZero"/>
        <c:auto val="1"/>
        <c:lblOffset val="100"/>
        <c:baseTimeUnit val="years"/>
      </c:dateAx>
      <c:valAx>
        <c:axId val="32809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119.81</c:v>
                </c:pt>
                <c:pt idx="1">
                  <c:v>133.12</c:v>
                </c:pt>
                <c:pt idx="2">
                  <c:v>140.76</c:v>
                </c:pt>
                <c:pt idx="3">
                  <c:v>179.62</c:v>
                </c:pt>
                <c:pt idx="4">
                  <c:v>184.73</c:v>
                </c:pt>
              </c:numCache>
            </c:numRef>
          </c:val>
        </c:ser>
        <c:dLbls>
          <c:showLegendKey val="0"/>
          <c:showVal val="0"/>
          <c:showCatName val="0"/>
          <c:showSerName val="0"/>
          <c:showPercent val="0"/>
          <c:showBubbleSize val="0"/>
        </c:dLbls>
        <c:gapWidth val="150"/>
        <c:axId val="328088560"/>
        <c:axId val="32808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328088560"/>
        <c:axId val="328085032"/>
      </c:lineChart>
      <c:dateAx>
        <c:axId val="328088560"/>
        <c:scaling>
          <c:orientation val="minMax"/>
        </c:scaling>
        <c:delete val="1"/>
        <c:axPos val="b"/>
        <c:numFmt formatCode="ge" sourceLinked="1"/>
        <c:majorTickMark val="none"/>
        <c:minorTickMark val="none"/>
        <c:tickLblPos val="none"/>
        <c:crossAx val="328085032"/>
        <c:crosses val="autoZero"/>
        <c:auto val="1"/>
        <c:lblOffset val="100"/>
        <c:baseTimeUnit val="years"/>
      </c:dateAx>
      <c:valAx>
        <c:axId val="32808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朝日町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12497</v>
      </c>
      <c r="AM8" s="50"/>
      <c r="AN8" s="50"/>
      <c r="AO8" s="50"/>
      <c r="AP8" s="50"/>
      <c r="AQ8" s="50"/>
      <c r="AR8" s="50"/>
      <c r="AS8" s="50"/>
      <c r="AT8" s="45">
        <f>データ!T6</f>
        <v>226.3</v>
      </c>
      <c r="AU8" s="45"/>
      <c r="AV8" s="45"/>
      <c r="AW8" s="45"/>
      <c r="AX8" s="45"/>
      <c r="AY8" s="45"/>
      <c r="AZ8" s="45"/>
      <c r="BA8" s="45"/>
      <c r="BB8" s="45">
        <f>データ!U6</f>
        <v>55.22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35.89</v>
      </c>
      <c r="Q10" s="45"/>
      <c r="R10" s="45"/>
      <c r="S10" s="45"/>
      <c r="T10" s="45"/>
      <c r="U10" s="45"/>
      <c r="V10" s="45"/>
      <c r="W10" s="45">
        <f>データ!Q6</f>
        <v>85</v>
      </c>
      <c r="X10" s="45"/>
      <c r="Y10" s="45"/>
      <c r="Z10" s="45"/>
      <c r="AA10" s="45"/>
      <c r="AB10" s="45"/>
      <c r="AC10" s="45"/>
      <c r="AD10" s="50">
        <f>データ!R6</f>
        <v>2468</v>
      </c>
      <c r="AE10" s="50"/>
      <c r="AF10" s="50"/>
      <c r="AG10" s="50"/>
      <c r="AH10" s="50"/>
      <c r="AI10" s="50"/>
      <c r="AJ10" s="50"/>
      <c r="AK10" s="2"/>
      <c r="AL10" s="50">
        <f>データ!V6</f>
        <v>4462</v>
      </c>
      <c r="AM10" s="50"/>
      <c r="AN10" s="50"/>
      <c r="AO10" s="50"/>
      <c r="AP10" s="50"/>
      <c r="AQ10" s="50"/>
      <c r="AR10" s="50"/>
      <c r="AS10" s="50"/>
      <c r="AT10" s="45">
        <f>データ!W6</f>
        <v>1.69</v>
      </c>
      <c r="AU10" s="45"/>
      <c r="AV10" s="45"/>
      <c r="AW10" s="45"/>
      <c r="AX10" s="45"/>
      <c r="AY10" s="45"/>
      <c r="AZ10" s="45"/>
      <c r="BA10" s="45"/>
      <c r="BB10" s="45">
        <f>データ!X6</f>
        <v>2640.24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163431</v>
      </c>
      <c r="D6" s="33">
        <f t="shared" si="3"/>
        <v>47</v>
      </c>
      <c r="E6" s="33">
        <f t="shared" si="3"/>
        <v>17</v>
      </c>
      <c r="F6" s="33">
        <f t="shared" si="3"/>
        <v>4</v>
      </c>
      <c r="G6" s="33">
        <f t="shared" si="3"/>
        <v>0</v>
      </c>
      <c r="H6" s="33" t="str">
        <f t="shared" si="3"/>
        <v>富山県　朝日町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35.89</v>
      </c>
      <c r="Q6" s="34">
        <f t="shared" si="3"/>
        <v>85</v>
      </c>
      <c r="R6" s="34">
        <f t="shared" si="3"/>
        <v>2468</v>
      </c>
      <c r="S6" s="34">
        <f t="shared" si="3"/>
        <v>12497</v>
      </c>
      <c r="T6" s="34">
        <f t="shared" si="3"/>
        <v>226.3</v>
      </c>
      <c r="U6" s="34">
        <f t="shared" si="3"/>
        <v>55.22</v>
      </c>
      <c r="V6" s="34">
        <f t="shared" si="3"/>
        <v>4462</v>
      </c>
      <c r="W6" s="34">
        <f t="shared" si="3"/>
        <v>1.69</v>
      </c>
      <c r="X6" s="34">
        <f t="shared" si="3"/>
        <v>2640.24</v>
      </c>
      <c r="Y6" s="35">
        <f>IF(Y7="",NA(),Y7)</f>
        <v>83.22</v>
      </c>
      <c r="Z6" s="35">
        <f t="shared" ref="Z6:AH6" si="4">IF(Z7="",NA(),Z7)</f>
        <v>61</v>
      </c>
      <c r="AA6" s="35">
        <f t="shared" si="4"/>
        <v>54.11</v>
      </c>
      <c r="AB6" s="35">
        <f t="shared" si="4"/>
        <v>74.7</v>
      </c>
      <c r="AC6" s="35">
        <f t="shared" si="4"/>
        <v>80.63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2432.1</v>
      </c>
      <c r="BG6" s="35">
        <f t="shared" ref="BG6:BO6" si="7">IF(BG7="",NA(),BG7)</f>
        <v>684.53</v>
      </c>
      <c r="BH6" s="35">
        <f t="shared" si="7"/>
        <v>1846.49</v>
      </c>
      <c r="BI6" s="35">
        <f t="shared" si="7"/>
        <v>1925.45</v>
      </c>
      <c r="BJ6" s="35">
        <f t="shared" si="7"/>
        <v>2007.15</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111.19</v>
      </c>
      <c r="BR6" s="35">
        <f t="shared" ref="BR6:BZ6" si="8">IF(BR7="",NA(),BR7)</f>
        <v>101.76</v>
      </c>
      <c r="BS6" s="35">
        <f t="shared" si="8"/>
        <v>99.89</v>
      </c>
      <c r="BT6" s="35">
        <f t="shared" si="8"/>
        <v>79.239999999999995</v>
      </c>
      <c r="BU6" s="35">
        <f t="shared" si="8"/>
        <v>77.11</v>
      </c>
      <c r="BV6" s="35">
        <f t="shared" si="8"/>
        <v>51.73</v>
      </c>
      <c r="BW6" s="35">
        <f t="shared" si="8"/>
        <v>53.01</v>
      </c>
      <c r="BX6" s="35">
        <f t="shared" si="8"/>
        <v>50.54</v>
      </c>
      <c r="BY6" s="35">
        <f t="shared" si="8"/>
        <v>49.22</v>
      </c>
      <c r="BZ6" s="35">
        <f t="shared" si="8"/>
        <v>69.87</v>
      </c>
      <c r="CA6" s="34" t="str">
        <f>IF(CA7="","",IF(CA7="-","【-】","【"&amp;SUBSTITUTE(TEXT(CA7,"#,##0.00"),"-","△")&amp;"】"))</f>
        <v>【69.80】</v>
      </c>
      <c r="CB6" s="35">
        <f>IF(CB7="",NA(),CB7)</f>
        <v>119.81</v>
      </c>
      <c r="CC6" s="35">
        <f t="shared" ref="CC6:CK6" si="9">IF(CC7="",NA(),CC7)</f>
        <v>133.12</v>
      </c>
      <c r="CD6" s="35">
        <f t="shared" si="9"/>
        <v>140.76</v>
      </c>
      <c r="CE6" s="35">
        <f t="shared" si="9"/>
        <v>179.62</v>
      </c>
      <c r="CF6" s="35">
        <f t="shared" si="9"/>
        <v>184.73</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40.26</v>
      </c>
      <c r="CN6" s="35">
        <f t="shared" ref="CN6:CV6" si="10">IF(CN7="",NA(),CN7)</f>
        <v>37.57</v>
      </c>
      <c r="CO6" s="35">
        <f t="shared" si="10"/>
        <v>40.549999999999997</v>
      </c>
      <c r="CP6" s="35">
        <f t="shared" si="10"/>
        <v>42.87</v>
      </c>
      <c r="CQ6" s="35">
        <f t="shared" si="10"/>
        <v>45.65</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54.38</v>
      </c>
      <c r="CY6" s="35">
        <f t="shared" ref="CY6:DG6" si="11">IF(CY7="",NA(),CY7)</f>
        <v>59.51</v>
      </c>
      <c r="CZ6" s="35">
        <f t="shared" si="11"/>
        <v>59.39</v>
      </c>
      <c r="DA6" s="35">
        <f t="shared" si="11"/>
        <v>60.07</v>
      </c>
      <c r="DB6" s="35">
        <f t="shared" si="11"/>
        <v>60.13</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15.04</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163431</v>
      </c>
      <c r="D7" s="37">
        <v>47</v>
      </c>
      <c r="E7" s="37">
        <v>17</v>
      </c>
      <c r="F7" s="37">
        <v>4</v>
      </c>
      <c r="G7" s="37">
        <v>0</v>
      </c>
      <c r="H7" s="37" t="s">
        <v>109</v>
      </c>
      <c r="I7" s="37" t="s">
        <v>110</v>
      </c>
      <c r="J7" s="37" t="s">
        <v>111</v>
      </c>
      <c r="K7" s="37" t="s">
        <v>112</v>
      </c>
      <c r="L7" s="37" t="s">
        <v>113</v>
      </c>
      <c r="M7" s="37"/>
      <c r="N7" s="38" t="s">
        <v>114</v>
      </c>
      <c r="O7" s="38" t="s">
        <v>115</v>
      </c>
      <c r="P7" s="38">
        <v>35.89</v>
      </c>
      <c r="Q7" s="38">
        <v>85</v>
      </c>
      <c r="R7" s="38">
        <v>2468</v>
      </c>
      <c r="S7" s="38">
        <v>12497</v>
      </c>
      <c r="T7" s="38">
        <v>226.3</v>
      </c>
      <c r="U7" s="38">
        <v>55.22</v>
      </c>
      <c r="V7" s="38">
        <v>4462</v>
      </c>
      <c r="W7" s="38">
        <v>1.69</v>
      </c>
      <c r="X7" s="38">
        <v>2640.24</v>
      </c>
      <c r="Y7" s="38">
        <v>83.22</v>
      </c>
      <c r="Z7" s="38">
        <v>61</v>
      </c>
      <c r="AA7" s="38">
        <v>54.11</v>
      </c>
      <c r="AB7" s="38">
        <v>74.7</v>
      </c>
      <c r="AC7" s="38">
        <v>80.63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2432.1</v>
      </c>
      <c r="BG7" s="38">
        <v>684.53</v>
      </c>
      <c r="BH7" s="38">
        <v>1846.49</v>
      </c>
      <c r="BI7" s="38">
        <v>1925.45</v>
      </c>
      <c r="BJ7" s="38">
        <v>2007.15</v>
      </c>
      <c r="BK7" s="38">
        <v>1716.82</v>
      </c>
      <c r="BL7" s="38">
        <v>1554.05</v>
      </c>
      <c r="BM7" s="38">
        <v>1671.86</v>
      </c>
      <c r="BN7" s="38">
        <v>1673.47</v>
      </c>
      <c r="BO7" s="38">
        <v>1298.9100000000001</v>
      </c>
      <c r="BP7" s="38">
        <v>1348.09</v>
      </c>
      <c r="BQ7" s="38">
        <v>111.19</v>
      </c>
      <c r="BR7" s="38">
        <v>101.76</v>
      </c>
      <c r="BS7" s="38">
        <v>99.89</v>
      </c>
      <c r="BT7" s="38">
        <v>79.239999999999995</v>
      </c>
      <c r="BU7" s="38">
        <v>77.11</v>
      </c>
      <c r="BV7" s="38">
        <v>51.73</v>
      </c>
      <c r="BW7" s="38">
        <v>53.01</v>
      </c>
      <c r="BX7" s="38">
        <v>50.54</v>
      </c>
      <c r="BY7" s="38">
        <v>49.22</v>
      </c>
      <c r="BZ7" s="38">
        <v>69.87</v>
      </c>
      <c r="CA7" s="38">
        <v>69.8</v>
      </c>
      <c r="CB7" s="38">
        <v>119.81</v>
      </c>
      <c r="CC7" s="38">
        <v>133.12</v>
      </c>
      <c r="CD7" s="38">
        <v>140.76</v>
      </c>
      <c r="CE7" s="38">
        <v>179.62</v>
      </c>
      <c r="CF7" s="38">
        <v>184.73</v>
      </c>
      <c r="CG7" s="38">
        <v>310.47000000000003</v>
      </c>
      <c r="CH7" s="38">
        <v>299.39</v>
      </c>
      <c r="CI7" s="38">
        <v>320.36</v>
      </c>
      <c r="CJ7" s="38">
        <v>332.02</v>
      </c>
      <c r="CK7" s="38">
        <v>234.96</v>
      </c>
      <c r="CL7" s="38">
        <v>232.54</v>
      </c>
      <c r="CM7" s="38">
        <v>40.26</v>
      </c>
      <c r="CN7" s="38">
        <v>37.57</v>
      </c>
      <c r="CO7" s="38">
        <v>40.549999999999997</v>
      </c>
      <c r="CP7" s="38">
        <v>42.87</v>
      </c>
      <c r="CQ7" s="38">
        <v>45.65</v>
      </c>
      <c r="CR7" s="38">
        <v>36.67</v>
      </c>
      <c r="CS7" s="38">
        <v>36.200000000000003</v>
      </c>
      <c r="CT7" s="38">
        <v>34.74</v>
      </c>
      <c r="CU7" s="38">
        <v>36.65</v>
      </c>
      <c r="CV7" s="38">
        <v>42.9</v>
      </c>
      <c r="CW7" s="38">
        <v>42.17</v>
      </c>
      <c r="CX7" s="38">
        <v>54.38</v>
      </c>
      <c r="CY7" s="38">
        <v>59.51</v>
      </c>
      <c r="CZ7" s="38">
        <v>59.39</v>
      </c>
      <c r="DA7" s="38">
        <v>60.07</v>
      </c>
      <c r="DB7" s="38">
        <v>60.13</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15.04</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dcterms:created xsi:type="dcterms:W3CDTF">2017-12-25T02:18:46Z</dcterms:created>
  <dcterms:modified xsi:type="dcterms:W3CDTF">2018-02-15T04:20:26Z</dcterms:modified>
</cp:coreProperties>
</file>