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_s2（移行）\☆水道事業\01決算・統計（配水分析も）\○決算統計\H29\15 20190121 経営比較分析表\99 富山市\下水道\下水道(法適)\"/>
    </mc:Choice>
  </mc:AlternateContent>
  <workbookProtection workbookAlgorithmName="SHA-512" workbookHashValue="/osuN3hrIHWyZ6nfEg/y+kw8Fe8C/k0eA5ljxkEk0VuwrZEkOtEr5XUPekyQeu38URBBk5JiiwtHN7cV1xXg5A==" workbookSaltValue="hrPYou2mS6C0ESmkI6ZdOg==" workbookSpinCount="100000" lockStructure="1"/>
  <bookViews>
    <workbookView xWindow="10692"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<sst xmlns="http://schemas.openxmlformats.org/spreadsheetml/2006/main" count="235" uniqueCount="123">
  <si>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</si>
  <si>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</si>
  <si>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</si>
  <si>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</si>
  <si>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</si>
  <si>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</si>
  <si>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</si>
  <si>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</si>
  <si>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</si>
  <si>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</si>
  <si>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</si>
  <si>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</si>
  <si>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</si>
  <si>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</si>
  <si>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</si>
  <si>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</si>
  <si>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</si>
  <si>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</si>
  <si>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</si>
  <si>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</si>
  <si>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</si>
  <si>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</si>
  <si>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</si>
  <si>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</si>
  <si>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</si>
  <si>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</si>
  <si>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</si>
  <si>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</si>
  <si>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</si>
  <si>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</si>
  <si>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</si>
  <si>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</si>
  <si>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</si>
  <si>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</si>
  <si>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</si>
  <si>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</si>
  <si>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</si>
  <si>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</si>
  <si>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</si>
  <si>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</si>
  <si>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</si>
  <si>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</si>
  <si>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</si>
  <si>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</si>
  <si>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</si>
  <si>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</si>
  <si>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</si>
  <si>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</si>
  <si>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</si>
  <si>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</si>
  <si>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</si>
  <si>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</si>
  <si>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</si>
  <si>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</si>
  <si>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</si>
  <si>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</si>
  <si>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</si>
  <si>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</si>
  <si>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</si>
  <si>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</si>
  <si>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</si>
  <si>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</si>
  <si>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</si>
  <si>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</si>
  <si>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</si>
  <si>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</si>
  <si>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</si>
  <si>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</si>
  <si>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</si>
  <si>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</si>
  <si>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</si>
  <si>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</si>
  <si>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</si>
  <si>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</si>
  <si>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</si>
  <si>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</si>
  <si>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</si>
  <si>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</si>
  <si>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</si>
  <si>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</si>
  <si>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</si>
  <si>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</si>
  <si>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</si>
  <si>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</si>
  <si>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</si>
  <si>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</si>
  <si>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</si>
  <si>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</si>
  <si>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</si>
  <si>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</si>
  <si>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</si>
  <si>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</si>
  <si>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</si>
  <si>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</si>
  <si>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</si>
  <si>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</si>
  <si>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</si>
  <si>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</si>
  <si>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</si>
  <si>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</si>
  <si>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</si>
  <si>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</si>
  <si>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</si>
  <si>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</si>
  <si>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</si>
  <si>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</si>
  <si>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</si>
  <si>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</si>
  <si>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</si>
  <si>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</si>
  <si>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</si>
  <si>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</si>
  <si>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</si>
  <si>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</si>
  <si>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</si>
  <si>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</si>
  <si>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</si>
  <si>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</si>
  <si>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</si>
  <si>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</si>
  <si>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・短期的な支払い能力を示す流動比率の数値が低い状況にありますが、企業債の償還が進んでいるほか、経常収支比率や経費回収率も100％を超えていることなど、概ね健全な状況にあると考えています。
・しかしながら、平成28年度をもって計画的な面的整備が完了したことから、今後、下水道接続件数の大幅な増加は見込めず、水需要の減少が下水道収益の減少となって経営に影響を及ぼすことが懸念され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rPh sb="21" eb="22">
      <t>ヒク</t>
    </rPh>
    <rPh sb="32" eb="34">
      <t>キギョウ</t>
    </rPh>
    <rPh sb="34" eb="35">
      <t>サイ</t>
    </rPh>
    <rPh sb="36" eb="38">
      <t>ショウカン</t>
    </rPh>
    <rPh sb="39" eb="40">
      <t>スス</t>
    </rPh>
    <rPh sb="152" eb="153">
      <t>ミズ</t>
    </rPh>
    <rPh sb="153" eb="155">
      <t>ジュヨウ</t>
    </rPh>
    <rPh sb="156" eb="158">
      <t>ゲンショウ</t>
    </rPh>
    <rPh sb="192" eb="195">
      <t>ロウキュウカ</t>
    </rPh>
    <phoneticPr fontId="4"/>
  </si>
  <si>
    <t>・有形固定資産減価償却率は、本市の特定環境保全事業への着手が公共下水道事業よりも後年度であったため、類似団体平均値よりも低い値となっています。
・管渠老朽化率は、現在、法定耐用年数を経過する管渠はありませんが、数年後から増加していくことが予測されます。</t>
    <rPh sb="14" eb="16">
      <t>ホンシ</t>
    </rPh>
    <rPh sb="56" eb="57">
      <t>アタイ</t>
    </rPh>
    <rPh sb="62" eb="63">
      <t>アタイ</t>
    </rPh>
    <rPh sb="73" eb="75">
      <t>カンキョ</t>
    </rPh>
    <rPh sb="75" eb="78">
      <t>ロウキュウカ</t>
    </rPh>
    <rPh sb="78" eb="79">
      <t>リツ</t>
    </rPh>
    <rPh sb="110" eb="112">
      <t>ゾウカ</t>
    </rPh>
    <rPh sb="119" eb="121">
      <t>ヨソク</t>
    </rPh>
    <phoneticPr fontId="4"/>
  </si>
  <si>
    <t>・経常収支比率は、経常収支が黒字を示す100％以上を維持しています。これは、収入の面では、主要な財源である下水道収益（使用料収入）が横ばいで推移している一方で、費用の面において、企業債償還の進行に伴い支払利息が減少していることによるものです。
・流動比率は、類似団体と比べ低い値となっています。これは、処理区域を拡張するための集中的投資の財源として発行した企業債の償還が影響しているためであり、今後、償還が進むにつれて改善していくものと見込んでいます。
・企業債残高対事業規模比率は、類似団体と比べ高い値となっていますが、企業債の償還を着実に進めていることから、引き続き減少していくものと見込んでいます。
・経費回収率は100％以上を維持していますが、上記のように、企業債の償還額が大きいため流動比率が低い水準にあります。このため、引き続き資金残高の動きに注意しながら事業を実施していく必要があります。
・施設利用率は、H29年度分から計上方法を見直し、他事業である公共下水道事業分を分母から除外したため増加しています。
・水洗化率は、下水道未接続世帯への啓発活動を継続して取り組み普及促進を図っていることから、接続世帯数の増加とともに年々高くなっています。</t>
    <rPh sb="1" eb="3">
      <t>ケイジョウ</t>
    </rPh>
    <rPh sb="3" eb="5">
      <t>シュウシ</t>
    </rPh>
    <rPh sb="5" eb="7">
      <t>ヒリツ</t>
    </rPh>
    <rPh sb="26" eb="28">
      <t>イジ</t>
    </rPh>
    <rPh sb="41" eb="42">
      <t>メン</t>
    </rPh>
    <rPh sb="45" eb="47">
      <t>シュヨウ</t>
    </rPh>
    <rPh sb="48" eb="50">
      <t>ザイゲン</t>
    </rPh>
    <rPh sb="56" eb="58">
      <t>シュウエキ</t>
    </rPh>
    <rPh sb="59" eb="62">
      <t>シヨウリョウ</t>
    </rPh>
    <rPh sb="62" eb="64">
      <t>シュウニュウ</t>
    </rPh>
    <rPh sb="70" eb="72">
      <t>スイイ</t>
    </rPh>
    <rPh sb="76" eb="78">
      <t>イッポウ</t>
    </rPh>
    <rPh sb="83" eb="84">
      <t>メン</t>
    </rPh>
    <rPh sb="89" eb="91">
      <t>キギョウ</t>
    </rPh>
    <rPh sb="91" eb="92">
      <t>サイ</t>
    </rPh>
    <rPh sb="92" eb="94">
      <t>ショウカン</t>
    </rPh>
    <rPh sb="95" eb="97">
      <t>シンコウ</t>
    </rPh>
    <rPh sb="98" eb="99">
      <t>トモナ</t>
    </rPh>
    <rPh sb="129" eb="131">
      <t>ルイジ</t>
    </rPh>
    <rPh sb="131" eb="133">
      <t>ダンタイ</t>
    </rPh>
    <rPh sb="134" eb="135">
      <t>クラ</t>
    </rPh>
    <rPh sb="185" eb="187">
      <t>エイキョウ</t>
    </rPh>
    <rPh sb="197" eb="199">
      <t>コンゴ</t>
    </rPh>
    <rPh sb="249" eb="250">
      <t>タカ</t>
    </rPh>
    <rPh sb="268" eb="270">
      <t>チャクジツ</t>
    </rPh>
    <rPh sb="271" eb="272">
      <t>スス</t>
    </rPh>
    <rPh sb="281" eb="282">
      <t>ヒ</t>
    </rPh>
    <rPh sb="283" eb="284">
      <t>ツヅ</t>
    </rPh>
    <rPh sb="285" eb="287">
      <t>ゲンショウ</t>
    </rPh>
    <rPh sb="314" eb="316">
      <t>イジョウ</t>
    </rPh>
    <rPh sb="317" eb="319">
      <t>イジ</t>
    </rPh>
    <rPh sb="326" eb="328">
      <t>ジョウキ</t>
    </rPh>
    <rPh sb="341" eb="342">
      <t>オオ</t>
    </rPh>
    <rPh sb="366" eb="367">
      <t>ヒ</t>
    </rPh>
    <rPh sb="368" eb="369">
      <t>ツヅ</t>
    </rPh>
    <rPh sb="375" eb="376">
      <t>ウゴ</t>
    </rPh>
    <rPh sb="378" eb="380">
      <t>チュウイ</t>
    </rPh>
    <rPh sb="415" eb="416">
      <t>ブン</t>
    </rPh>
    <rPh sb="418" eb="420">
      <t>ケイジョウ</t>
    </rPh>
    <rPh sb="420" eb="422">
      <t>ホウホウ</t>
    </rPh>
    <rPh sb="423" eb="425">
      <t>ミナオ</t>
    </rPh>
    <rPh sb="427" eb="428">
      <t>タ</t>
    </rPh>
    <rPh sb="428" eb="430">
      <t>ジギョウ</t>
    </rPh>
    <rPh sb="438" eb="440">
      <t>ジギョウ</t>
    </rPh>
    <rPh sb="520" eb="521">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</si>
</sst>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0.18</c:v>
                </c:pt>
                <c:pt idx="1">
                  <c:v>0.15</c:v>
                </c:pt>
                <c:pt idx="2">
                  <c:v>0.2</c:v>
                </c:pt>
                <c:pt idx="3">
                  <c:v>0.12</c:v>
                </c:pt>
                <c:pt idx="4">
                  <c:v>0.12</c:v>
                </c:pt>
              </c:numCache>
            </c:numRef>
          </c:val>
          <c:extLst xmlns:c16r2="http://schemas.microsoft.com/office/drawing/2015/06/chart">
            <c:ext xmlns:c16="http://schemas.microsoft.com/office/drawing/2014/chart" uri="{C3380CC4-5D6E-409C-BE32-E72D297353CC}">
              <c16:uniqueId val="{00000000-DBDB-4A66-9C91-96F1DD7E45B0}"/>
            </c:ext>
          </c:extLst>
        </c:ser>
        <c:dLbls>
          <c:showLegendKey val="0"/>
          <c:showVal val="0"/>
          <c:showCatName val="0"/>
          <c:showSerName val="0"/>
          <c:showPercent val="0"/>
          <c:showBubbleSize val="0"/>
        </c:dLbls>
        <c:gapWidth val="150"/>
        <c:axId val="569928344"/>
        <c:axId val="5699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DBDB-4A66-9C91-96F1DD7E45B0}"/>
            </c:ext>
          </c:extLst>
        </c:ser>
        <c:dLbls>
          <c:showLegendKey val="0"/>
          <c:showVal val="0"/>
          <c:showCatName val="0"/>
          <c:showSerName val="0"/>
          <c:showPercent val="0"/>
          <c:showBubbleSize val="0"/>
        </c:dLbls>
        <c:marker val="1"/>
        <c:smooth val="0"/>
        <c:axId val="569928344"/>
        <c:axId val="569927168"/>
      </c:lineChart>
      <c:dateAx>
        <c:axId val="569928344"/>
        <c:scaling>
          <c:orientation val="minMax"/>
        </c:scaling>
        <c:delete val="1"/>
        <c:axPos val="b"/>
        <c:numFmt formatCode="ge" sourceLinked="1"/>
        <c:majorTickMark val="none"/>
        <c:minorTickMark val="none"/>
        <c:tickLblPos val="none"/>
        <c:crossAx val="569927168"/>
        <c:crosses val="autoZero"/>
        <c:auto val="1"/>
        <c:lblOffset val="100"/>
        <c:baseTimeUnit val="years"/>
      </c:dateAx>
      <c:valAx>
        <c:axId val="5699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92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10.56</c:v>
                </c:pt>
                <c:pt idx="1">
                  <c:v>13.1</c:v>
                </c:pt>
                <c:pt idx="2">
                  <c:v>13.25</c:v>
                </c:pt>
                <c:pt idx="3">
                  <c:v>13.09</c:v>
                </c:pt>
                <c:pt idx="4">
                  <c:v>60.92</c:v>
                </c:pt>
              </c:numCache>
            </c:numRef>
          </c:val>
          <c:extLst xmlns:c16r2="http://schemas.microsoft.com/office/drawing/2015/06/chart">
            <c:ext xmlns:c16="http://schemas.microsoft.com/office/drawing/2014/chart" uri="{C3380CC4-5D6E-409C-BE32-E72D297353CC}">
              <c16:uniqueId val="{00000000-D743-4F6F-85F2-E8503BF493B2}"/>
            </c:ext>
          </c:extLst>
        </c:ser>
        <c:dLbls>
          <c:showLegendKey val="0"/>
          <c:showVal val="0"/>
          <c:showCatName val="0"/>
          <c:showSerName val="0"/>
          <c:showPercent val="0"/>
          <c:showBubbleSize val="0"/>
        </c:dLbls>
        <c:gapWidth val="150"/>
        <c:axId val="570624656"/>
        <c:axId val="57062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35.32</c:v>
                </c:pt>
                <c:pt idx="1">
                  <c:v>38.409999999999997</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D743-4F6F-85F2-E8503BF493B2}"/>
            </c:ext>
          </c:extLst>
        </c:ser>
        <c:dLbls>
          <c:showLegendKey val="0"/>
          <c:showVal val="0"/>
          <c:showCatName val="0"/>
          <c:showSerName val="0"/>
          <c:showPercent val="0"/>
          <c:showBubbleSize val="0"/>
        </c:dLbls>
        <c:marker val="1"/>
        <c:smooth val="0"/>
        <c:axId val="570624656"/>
        <c:axId val="570623872"/>
      </c:lineChart>
      <c:dateAx>
        <c:axId val="570624656"/>
        <c:scaling>
          <c:orientation val="minMax"/>
        </c:scaling>
        <c:delete val="1"/>
        <c:axPos val="b"/>
        <c:numFmt formatCode="ge" sourceLinked="1"/>
        <c:majorTickMark val="none"/>
        <c:minorTickMark val="none"/>
        <c:tickLblPos val="none"/>
        <c:crossAx val="570623872"/>
        <c:crosses val="autoZero"/>
        <c:auto val="1"/>
        <c:lblOffset val="100"/>
        <c:baseTimeUnit val="years"/>
      </c:dateAx>
      <c:valAx>
        <c:axId val="5706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62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86.74</c:v>
                </c:pt>
                <c:pt idx="1">
                  <c:v>87.74</c:v>
                </c:pt>
                <c:pt idx="2">
                  <c:v>88.42</c:v>
                </c:pt>
                <c:pt idx="3">
                  <c:v>89.42</c:v>
                </c:pt>
                <c:pt idx="4">
                  <c:v>90.1</c:v>
                </c:pt>
              </c:numCache>
            </c:numRef>
          </c:val>
          <c:extLst xmlns:c16r2="http://schemas.microsoft.com/office/drawing/2015/06/chart">
            <c:ext xmlns:c16="http://schemas.microsoft.com/office/drawing/2014/chart" uri="{C3380CC4-5D6E-409C-BE32-E72D297353CC}">
              <c16:uniqueId val="{00000000-9097-480B-9B36-D4891779FB90}"/>
            </c:ext>
          </c:extLst>
        </c:ser>
        <c:dLbls>
          <c:showLegendKey val="0"/>
          <c:showVal val="0"/>
          <c:showCatName val="0"/>
          <c:showSerName val="0"/>
          <c:showPercent val="0"/>
          <c:showBubbleSize val="0"/>
        </c:dLbls>
        <c:gapWidth val="150"/>
        <c:axId val="570622304"/>
        <c:axId val="57062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85.67</c:v>
                </c:pt>
                <c:pt idx="1">
                  <c:v>86.28</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9097-480B-9B36-D4891779FB90}"/>
            </c:ext>
          </c:extLst>
        </c:ser>
        <c:dLbls>
          <c:showLegendKey val="0"/>
          <c:showVal val="0"/>
          <c:showCatName val="0"/>
          <c:showSerName val="0"/>
          <c:showPercent val="0"/>
          <c:showBubbleSize val="0"/>
        </c:dLbls>
        <c:marker val="1"/>
        <c:smooth val="0"/>
        <c:axId val="570622304"/>
        <c:axId val="570624264"/>
      </c:lineChart>
      <c:dateAx>
        <c:axId val="570622304"/>
        <c:scaling>
          <c:orientation val="minMax"/>
        </c:scaling>
        <c:delete val="1"/>
        <c:axPos val="b"/>
        <c:numFmt formatCode="ge" sourceLinked="1"/>
        <c:majorTickMark val="none"/>
        <c:minorTickMark val="none"/>
        <c:tickLblPos val="none"/>
        <c:crossAx val="570624264"/>
        <c:crosses val="autoZero"/>
        <c:auto val="1"/>
        <c:lblOffset val="100"/>
        <c:baseTimeUnit val="years"/>
      </c:dateAx>
      <c:valAx>
        <c:axId val="57062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6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105.94</c:v>
                </c:pt>
                <c:pt idx="1">
                  <c:v>102.87</c:v>
                </c:pt>
                <c:pt idx="2">
                  <c:v>104.3</c:v>
                </c:pt>
                <c:pt idx="3">
                  <c:v>108.01</c:v>
                </c:pt>
                <c:pt idx="4">
                  <c:v>109.75</c:v>
                </c:pt>
              </c:numCache>
            </c:numRef>
          </c:val>
          <c:extLst xmlns:c16r2="http://schemas.microsoft.com/office/drawing/2015/06/chart">
            <c:ext xmlns:c16="http://schemas.microsoft.com/office/drawing/2014/chart" uri="{C3380CC4-5D6E-409C-BE32-E72D297353CC}">
              <c16:uniqueId val="{00000000-E7BB-4148-885E-79F267A36657}"/>
            </c:ext>
          </c:extLst>
        </c:ser>
        <c:dLbls>
          <c:showLegendKey val="0"/>
          <c:showVal val="0"/>
          <c:showCatName val="0"/>
          <c:showSerName val="0"/>
          <c:showPercent val="0"/>
          <c:showBubbleSize val="0"/>
        </c:dLbls>
        <c:gapWidth val="150"/>
        <c:axId val="569927952"/>
        <c:axId val="48145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95.21</c:v>
                </c:pt>
                <c:pt idx="1">
                  <c:v>93.62</c:v>
                </c:pt>
                <c:pt idx="2">
                  <c:v>99.07</c:v>
                </c:pt>
                <c:pt idx="3">
                  <c:v>101.17</c:v>
                </c:pt>
                <c:pt idx="4">
                  <c:v>103.61</c:v>
                </c:pt>
              </c:numCache>
            </c:numRef>
          </c:val>
          <c:smooth val="0"/>
          <c:extLst xmlns:c16r2="http://schemas.microsoft.com/office/drawing/2015/06/chart">
            <c:ext xmlns:c16="http://schemas.microsoft.com/office/drawing/2014/chart" uri="{C3380CC4-5D6E-409C-BE32-E72D297353CC}">
              <c16:uniqueId val="{00000001-E7BB-4148-885E-79F267A36657}"/>
            </c:ext>
          </c:extLst>
        </c:ser>
        <c:dLbls>
          <c:showLegendKey val="0"/>
          <c:showVal val="0"/>
          <c:showCatName val="0"/>
          <c:showSerName val="0"/>
          <c:showPercent val="0"/>
          <c:showBubbleSize val="0"/>
        </c:dLbls>
        <c:marker val="1"/>
        <c:smooth val="0"/>
        <c:axId val="569927952"/>
        <c:axId val="481450312"/>
      </c:lineChart>
      <c:dateAx>
        <c:axId val="569927952"/>
        <c:scaling>
          <c:orientation val="minMax"/>
        </c:scaling>
        <c:delete val="1"/>
        <c:axPos val="b"/>
        <c:numFmt formatCode="ge" sourceLinked="1"/>
        <c:majorTickMark val="none"/>
        <c:minorTickMark val="none"/>
        <c:tickLblPos val="none"/>
        <c:crossAx val="481450312"/>
        <c:crosses val="autoZero"/>
        <c:auto val="1"/>
        <c:lblOffset val="100"/>
        <c:baseTimeUnit val="years"/>
      </c:dateAx>
      <c:valAx>
        <c:axId val="48145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92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10.96</c:v>
                </c:pt>
                <c:pt idx="1">
                  <c:v>22.2</c:v>
                </c:pt>
                <c:pt idx="2">
                  <c:v>23.94</c:v>
                </c:pt>
                <c:pt idx="3">
                  <c:v>25.64</c:v>
                </c:pt>
                <c:pt idx="4">
                  <c:v>27.39</c:v>
                </c:pt>
              </c:numCache>
            </c:numRef>
          </c:val>
          <c:extLst xmlns:c16r2="http://schemas.microsoft.com/office/drawing/2015/06/chart">
            <c:ext xmlns:c16="http://schemas.microsoft.com/office/drawing/2014/chart" uri="{C3380CC4-5D6E-409C-BE32-E72D297353CC}">
              <c16:uniqueId val="{00000000-3043-4190-A023-7088A81CD7B3}"/>
            </c:ext>
          </c:extLst>
        </c:ser>
        <c:dLbls>
          <c:showLegendKey val="0"/>
          <c:showVal val="0"/>
          <c:showCatName val="0"/>
          <c:showSerName val="0"/>
          <c:showPercent val="0"/>
          <c:showBubbleSize val="0"/>
        </c:dLbls>
        <c:gapWidth val="150"/>
        <c:axId val="481451488"/>
        <c:axId val="48145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15.12</c:v>
                </c:pt>
                <c:pt idx="1">
                  <c:v>23.33</c:v>
                </c:pt>
                <c:pt idx="2">
                  <c:v>25.07</c:v>
                </c:pt>
                <c:pt idx="3">
                  <c:v>28.48</c:v>
                </c:pt>
                <c:pt idx="4">
                  <c:v>28.59</c:v>
                </c:pt>
              </c:numCache>
            </c:numRef>
          </c:val>
          <c:smooth val="0"/>
          <c:extLst xmlns:c16r2="http://schemas.microsoft.com/office/drawing/2015/06/chart">
            <c:ext xmlns:c16="http://schemas.microsoft.com/office/drawing/2014/chart" uri="{C3380CC4-5D6E-409C-BE32-E72D297353CC}">
              <c16:uniqueId val="{00000001-3043-4190-A023-7088A81CD7B3}"/>
            </c:ext>
          </c:extLst>
        </c:ser>
        <c:dLbls>
          <c:showLegendKey val="0"/>
          <c:showVal val="0"/>
          <c:showCatName val="0"/>
          <c:showSerName val="0"/>
          <c:showPercent val="0"/>
          <c:showBubbleSize val="0"/>
        </c:dLbls>
        <c:marker val="1"/>
        <c:smooth val="0"/>
        <c:axId val="481451488"/>
        <c:axId val="481452664"/>
      </c:lineChart>
      <c:dateAx>
        <c:axId val="481451488"/>
        <c:scaling>
          <c:orientation val="minMax"/>
        </c:scaling>
        <c:delete val="1"/>
        <c:axPos val="b"/>
        <c:numFmt formatCode="ge" sourceLinked="1"/>
        <c:majorTickMark val="none"/>
        <c:minorTickMark val="none"/>
        <c:tickLblPos val="none"/>
        <c:crossAx val="481452664"/>
        <c:crosses val="autoZero"/>
        <c:auto val="1"/>
        <c:lblOffset val="100"/>
        <c:baseTimeUnit val="years"/>
      </c:dateAx>
      <c:valAx>
        <c:axId val="48145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F4-4B4F-85AB-C889971774C1}"/>
            </c:ext>
          </c:extLst>
        </c:ser>
        <c:dLbls>
          <c:showLegendKey val="0"/>
          <c:showVal val="0"/>
          <c:showCatName val="0"/>
          <c:showSerName val="0"/>
          <c:showPercent val="0"/>
          <c:showBubbleSize val="0"/>
        </c:dLbls>
        <c:gapWidth val="150"/>
        <c:axId val="481446000"/>
        <c:axId val="48144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EF4-4B4F-85AB-C889971774C1}"/>
            </c:ext>
          </c:extLst>
        </c:ser>
        <c:dLbls>
          <c:showLegendKey val="0"/>
          <c:showVal val="0"/>
          <c:showCatName val="0"/>
          <c:showSerName val="0"/>
          <c:showPercent val="0"/>
          <c:showBubbleSize val="0"/>
        </c:dLbls>
        <c:marker val="1"/>
        <c:smooth val="0"/>
        <c:axId val="481446000"/>
        <c:axId val="481446392"/>
      </c:lineChart>
      <c:dateAx>
        <c:axId val="481446000"/>
        <c:scaling>
          <c:orientation val="minMax"/>
        </c:scaling>
        <c:delete val="1"/>
        <c:axPos val="b"/>
        <c:numFmt formatCode="ge" sourceLinked="1"/>
        <c:majorTickMark val="none"/>
        <c:minorTickMark val="none"/>
        <c:tickLblPos val="none"/>
        <c:crossAx val="481446392"/>
        <c:crosses val="autoZero"/>
        <c:auto val="1"/>
        <c:lblOffset val="100"/>
        <c:baseTimeUnit val="years"/>
      </c:dateAx>
      <c:valAx>
        <c:axId val="48144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4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CC-48EA-BB03-333522071273}"/>
            </c:ext>
          </c:extLst>
        </c:ser>
        <c:dLbls>
          <c:showLegendKey val="0"/>
          <c:showVal val="0"/>
          <c:showCatName val="0"/>
          <c:showSerName val="0"/>
          <c:showPercent val="0"/>
          <c:showBubbleSize val="0"/>
        </c:dLbls>
        <c:gapWidth val="150"/>
        <c:axId val="475666408"/>
        <c:axId val="47566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126.87</c:v>
                </c:pt>
                <c:pt idx="1">
                  <c:v>50.43</c:v>
                </c:pt>
                <c:pt idx="2">
                  <c:v>64.760000000000005</c:v>
                </c:pt>
                <c:pt idx="3">
                  <c:v>68.930000000000007</c:v>
                </c:pt>
                <c:pt idx="4">
                  <c:v>80.63</c:v>
                </c:pt>
              </c:numCache>
            </c:numRef>
          </c:val>
          <c:smooth val="0"/>
          <c:extLst xmlns:c16r2="http://schemas.microsoft.com/office/drawing/2015/06/chart">
            <c:ext xmlns:c16="http://schemas.microsoft.com/office/drawing/2014/chart" uri="{C3380CC4-5D6E-409C-BE32-E72D297353CC}">
              <c16:uniqueId val="{00000001-AFCC-48EA-BB03-333522071273}"/>
            </c:ext>
          </c:extLst>
        </c:ser>
        <c:dLbls>
          <c:showLegendKey val="0"/>
          <c:showVal val="0"/>
          <c:showCatName val="0"/>
          <c:showSerName val="0"/>
          <c:showPercent val="0"/>
          <c:showBubbleSize val="0"/>
        </c:dLbls>
        <c:marker val="1"/>
        <c:smooth val="0"/>
        <c:axId val="475666408"/>
        <c:axId val="475664056"/>
      </c:lineChart>
      <c:dateAx>
        <c:axId val="475666408"/>
        <c:scaling>
          <c:orientation val="minMax"/>
        </c:scaling>
        <c:delete val="1"/>
        <c:axPos val="b"/>
        <c:numFmt formatCode="ge" sourceLinked="1"/>
        <c:majorTickMark val="none"/>
        <c:minorTickMark val="none"/>
        <c:tickLblPos val="none"/>
        <c:crossAx val="475664056"/>
        <c:crosses val="autoZero"/>
        <c:auto val="1"/>
        <c:lblOffset val="100"/>
        <c:baseTimeUnit val="years"/>
      </c:dateAx>
      <c:valAx>
        <c:axId val="47566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6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231.24</c:v>
                </c:pt>
                <c:pt idx="1">
                  <c:v>30.97</c:v>
                </c:pt>
                <c:pt idx="2">
                  <c:v>29.24</c:v>
                </c:pt>
                <c:pt idx="3">
                  <c:v>26.23</c:v>
                </c:pt>
                <c:pt idx="4">
                  <c:v>22.45</c:v>
                </c:pt>
              </c:numCache>
            </c:numRef>
          </c:val>
          <c:extLst xmlns:c16r2="http://schemas.microsoft.com/office/drawing/2015/06/chart">
            <c:ext xmlns:c16="http://schemas.microsoft.com/office/drawing/2014/chart" uri="{C3380CC4-5D6E-409C-BE32-E72D297353CC}">
              <c16:uniqueId val="{00000000-8E11-40C2-B9BE-FDDA5F02EFAF}"/>
            </c:ext>
          </c:extLst>
        </c:ser>
        <c:dLbls>
          <c:showLegendKey val="0"/>
          <c:showVal val="0"/>
          <c:showCatName val="0"/>
          <c:showSerName val="0"/>
          <c:showPercent val="0"/>
          <c:showBubbleSize val="0"/>
        </c:dLbls>
        <c:gapWidth val="150"/>
        <c:axId val="475667584"/>
        <c:axId val="47566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354.61</c:v>
                </c:pt>
                <c:pt idx="1">
                  <c:v>34.29</c:v>
                </c:pt>
                <c:pt idx="2">
                  <c:v>88.18</c:v>
                </c:pt>
                <c:pt idx="3">
                  <c:v>70.42</c:v>
                </c:pt>
                <c:pt idx="4">
                  <c:v>70.92</c:v>
                </c:pt>
              </c:numCache>
            </c:numRef>
          </c:val>
          <c:smooth val="0"/>
          <c:extLst xmlns:c16r2="http://schemas.microsoft.com/office/drawing/2015/06/chart">
            <c:ext xmlns:c16="http://schemas.microsoft.com/office/drawing/2014/chart" uri="{C3380CC4-5D6E-409C-BE32-E72D297353CC}">
              <c16:uniqueId val="{00000001-8E11-40C2-B9BE-FDDA5F02EFAF}"/>
            </c:ext>
          </c:extLst>
        </c:ser>
        <c:dLbls>
          <c:showLegendKey val="0"/>
          <c:showVal val="0"/>
          <c:showCatName val="0"/>
          <c:showSerName val="0"/>
          <c:showPercent val="0"/>
          <c:showBubbleSize val="0"/>
        </c:dLbls>
        <c:marker val="1"/>
        <c:smooth val="0"/>
        <c:axId val="475667584"/>
        <c:axId val="475667976"/>
      </c:lineChart>
      <c:dateAx>
        <c:axId val="475667584"/>
        <c:scaling>
          <c:orientation val="minMax"/>
        </c:scaling>
        <c:delete val="1"/>
        <c:axPos val="b"/>
        <c:numFmt formatCode="ge" sourceLinked="1"/>
        <c:majorTickMark val="none"/>
        <c:minorTickMark val="none"/>
        <c:tickLblPos val="none"/>
        <c:crossAx val="475667976"/>
        <c:crosses val="autoZero"/>
        <c:auto val="1"/>
        <c:lblOffset val="100"/>
        <c:baseTimeUnit val="years"/>
      </c:dateAx>
      <c:valAx>
        <c:axId val="47566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1820.68</c:v>
                </c:pt>
                <c:pt idx="1">
                  <c:v>1767.37</c:v>
                </c:pt>
                <c:pt idx="2">
                  <c:v>1762.89</c:v>
                </c:pt>
                <c:pt idx="3">
                  <c:v>1677.05</c:v>
                </c:pt>
                <c:pt idx="4">
                  <c:v>1565.04</c:v>
                </c:pt>
              </c:numCache>
            </c:numRef>
          </c:val>
          <c:extLst xmlns:c16r2="http://schemas.microsoft.com/office/drawing/2015/06/chart">
            <c:ext xmlns:c16="http://schemas.microsoft.com/office/drawing/2014/chart" uri="{C3380CC4-5D6E-409C-BE32-E72D297353CC}">
              <c16:uniqueId val="{00000000-EF65-4725-A1D3-A80BEB44427B}"/>
            </c:ext>
          </c:extLst>
        </c:ser>
        <c:dLbls>
          <c:showLegendKey val="0"/>
          <c:showVal val="0"/>
          <c:showCatName val="0"/>
          <c:showSerName val="0"/>
          <c:showPercent val="0"/>
          <c:showBubbleSize val="0"/>
        </c:dLbls>
        <c:gapWidth val="150"/>
        <c:axId val="479648488"/>
        <c:axId val="47965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1655.47</c:v>
                </c:pt>
                <c:pt idx="1">
                  <c:v>1504.21</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EF65-4725-A1D3-A80BEB44427B}"/>
            </c:ext>
          </c:extLst>
        </c:ser>
        <c:dLbls>
          <c:showLegendKey val="0"/>
          <c:showVal val="0"/>
          <c:showCatName val="0"/>
          <c:showSerName val="0"/>
          <c:showPercent val="0"/>
          <c:showBubbleSize val="0"/>
        </c:dLbls>
        <c:marker val="1"/>
        <c:smooth val="0"/>
        <c:axId val="479648488"/>
        <c:axId val="479653584"/>
      </c:lineChart>
      <c:dateAx>
        <c:axId val="479648488"/>
        <c:scaling>
          <c:orientation val="minMax"/>
        </c:scaling>
        <c:delete val="1"/>
        <c:axPos val="b"/>
        <c:numFmt formatCode="ge" sourceLinked="1"/>
        <c:majorTickMark val="none"/>
        <c:minorTickMark val="none"/>
        <c:tickLblPos val="none"/>
        <c:crossAx val="479653584"/>
        <c:crosses val="autoZero"/>
        <c:auto val="1"/>
        <c:lblOffset val="100"/>
        <c:baseTimeUnit val="years"/>
      </c:dateAx>
      <c:valAx>
        <c:axId val="47965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4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99.03</c:v>
                </c:pt>
                <c:pt idx="1">
                  <c:v>92.08</c:v>
                </c:pt>
                <c:pt idx="2">
                  <c:v>94.05</c:v>
                </c:pt>
                <c:pt idx="3">
                  <c:v>100.48</c:v>
                </c:pt>
                <c:pt idx="4">
                  <c:v>100</c:v>
                </c:pt>
              </c:numCache>
            </c:numRef>
          </c:val>
          <c:extLst xmlns:c16r2="http://schemas.microsoft.com/office/drawing/2015/06/chart">
            <c:ext xmlns:c16="http://schemas.microsoft.com/office/drawing/2014/chart" uri="{C3380CC4-5D6E-409C-BE32-E72D297353CC}">
              <c16:uniqueId val="{00000000-DBDE-44B0-94D9-C624425DDACA}"/>
            </c:ext>
          </c:extLst>
        </c:ser>
        <c:dLbls>
          <c:showLegendKey val="0"/>
          <c:showVal val="0"/>
          <c:showCatName val="0"/>
          <c:showSerName val="0"/>
          <c:showPercent val="0"/>
          <c:showBubbleSize val="0"/>
        </c:dLbls>
        <c:gapWidth val="150"/>
        <c:axId val="479099288"/>
        <c:axId val="47910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67.41</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DBDE-44B0-94D9-C624425DDACA}"/>
            </c:ext>
          </c:extLst>
        </c:ser>
        <c:dLbls>
          <c:showLegendKey val="0"/>
          <c:showVal val="0"/>
          <c:showCatName val="0"/>
          <c:showSerName val="0"/>
          <c:showPercent val="0"/>
          <c:showBubbleSize val="0"/>
        </c:dLbls>
        <c:marker val="1"/>
        <c:smooth val="0"/>
        <c:axId val="479099288"/>
        <c:axId val="479100464"/>
      </c:lineChart>
      <c:dateAx>
        <c:axId val="479099288"/>
        <c:scaling>
          <c:orientation val="minMax"/>
        </c:scaling>
        <c:delete val="1"/>
        <c:axPos val="b"/>
        <c:numFmt formatCode="ge" sourceLinked="1"/>
        <c:majorTickMark val="none"/>
        <c:minorTickMark val="none"/>
        <c:tickLblPos val="none"/>
        <c:crossAx val="479100464"/>
        <c:crosses val="autoZero"/>
        <c:auto val="1"/>
        <c:lblOffset val="100"/>
        <c:baseTimeUnit val="years"/>
      </c:dateAx>
      <c:valAx>
        <c:axId val="47910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09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185.57</c:v>
                </c:pt>
                <c:pt idx="1">
                  <c:v>198.78</c:v>
                </c:pt>
                <c:pt idx="2">
                  <c:v>193.27</c:v>
                </c:pt>
                <c:pt idx="3">
                  <c:v>180.8</c:v>
                </c:pt>
                <c:pt idx="4">
                  <c:v>183.44</c:v>
                </c:pt>
              </c:numCache>
            </c:numRef>
          </c:val>
          <c:extLst xmlns:c16r2="http://schemas.microsoft.com/office/drawing/2015/06/chart">
            <c:ext xmlns:c16="http://schemas.microsoft.com/office/drawing/2014/chart" uri="{C3380CC4-5D6E-409C-BE32-E72D297353CC}">
              <c16:uniqueId val="{00000000-3042-4B06-A5B6-8E20371DB2E4}"/>
            </c:ext>
          </c:extLst>
        </c:ser>
        <c:dLbls>
          <c:showLegendKey val="0"/>
          <c:showVal val="0"/>
          <c:showCatName val="0"/>
          <c:showSerName val="0"/>
          <c:showPercent val="0"/>
          <c:showBubbleSize val="0"/>
        </c:dLbls>
        <c:gapWidth val="150"/>
        <c:axId val="478499800"/>
        <c:axId val="2304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209.77</c:v>
                </c:pt>
                <c:pt idx="1">
                  <c:v>216.49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3042-4B06-A5B6-8E20371DB2E4}"/>
            </c:ext>
          </c:extLst>
        </c:ser>
        <c:dLbls>
          <c:showLegendKey val="0"/>
          <c:showVal val="0"/>
          <c:showCatName val="0"/>
          <c:showSerName val="0"/>
          <c:showPercent val="0"/>
          <c:showBubbleSize val="0"/>
        </c:dLbls>
        <c:marker val="1"/>
        <c:smooth val="0"/>
        <c:axId val="478499800"/>
        <c:axId val="230444768"/>
      </c:lineChart>
      <c:dateAx>
        <c:axId val="478499800"/>
        <c:scaling>
          <c:orientation val="minMax"/>
        </c:scaling>
        <c:delete val="1"/>
        <c:axPos val="b"/>
        <c:numFmt formatCode="ge" sourceLinked="1"/>
        <c:majorTickMark val="none"/>
        <c:minorTickMark val="none"/>
        <c:tickLblPos val="none"/>
        <c:crossAx val="230444768"/>
        <c:crosses val="autoZero"/>
        <c:auto val="1"/>
        <c:lblOffset val="100"/>
        <c:baseTimeUnit val="years"/>
      </c:dateAx>
      <c:valAx>
        <c:axId val="23044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49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6" zoomScale="115" zoomScaleNormal="115" workbookViewId="0">
      <selection activeCell="CA36" sqref="CA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2">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2">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7" t="str">
        <f>データ!H6</f>
        <v>富山県　富山市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3"/>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3"/>
      <c r="BK7" s="3"/>
      <c r="BL7" s="4" t="s">
        <v>9</v>
      </c>
      <c r="BM7" s="5"/>
      <c r="BN7" s="5"/>
      <c r="BO7" s="5"/>
      <c r="BP7" s="5"/>
      <c r="BQ7" s="5"/>
      <c r="BR7" s="5"/>
      <c r="BS7" s="5"/>
      <c r="BT7" s="5"/>
      <c r="BU7" s="5"/>
      <c r="BV7" s="5"/>
      <c r="BW7" s="5"/>
      <c r="BX7" s="5"/>
      <c r="BY7" s="6"/>
    </row>
    <row r="8" spans="1:78" ht="18.75" customHeight="1" x14ac:dyDescent="0.2">
      <c r="A8" s="2"/>
      <c r="B8" s="84" t="str">
        <f>データ!I6</f>
        <v>法適用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D1</v>
      </c>
      <c r="X8" s="84"/>
      <c r="Y8" s="84"/>
      <c r="Z8" s="84"/>
      <c r="AA8" s="84"/>
      <c r="AB8" s="84"/>
      <c r="AC8" s="84"/>
      <c r="AD8" s="85" t="str">
        <f>データ!$M$6</f>
        <v>自治体職員</v>
      </c>
      <c r="AE8" s="85"/>
      <c r="AF8" s="85"/>
      <c r="AG8" s="85"/>
      <c r="AH8" s="85"/>
      <c r="AI8" s="85"/>
      <c r="AJ8" s="85"/>
      <c r="AK8" s="3"/>
      <c r="AL8" s="79">
        <f>データ!S6</f>
        <v>418045</v>
      </c>
      <c r="AM8" s="79"/>
      <c r="AN8" s="79"/>
      <c r="AO8" s="79"/>
      <c r="AP8" s="79"/>
      <c r="AQ8" s="79"/>
      <c r="AR8" s="79"/>
      <c r="AS8" s="79"/>
      <c r="AT8" s="78">
        <f>データ!T6</f>
        <v>1241.77</v>
      </c>
      <c r="AU8" s="78"/>
      <c r="AV8" s="78"/>
      <c r="AW8" s="78"/>
      <c r="AX8" s="78"/>
      <c r="AY8" s="78"/>
      <c r="AZ8" s="78"/>
      <c r="BA8" s="78"/>
      <c r="BB8" s="78">
        <f>データ!U6</f>
        <v>336.65</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x14ac:dyDescent="0.2">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3"/>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3"/>
      <c r="BK9" s="3"/>
      <c r="BL9" s="76" t="s">
        <v>20</v>
      </c>
      <c r="BM9" s="77"/>
      <c r="BN9" s="10" t="s">
        <v>21</v>
      </c>
      <c r="BO9" s="11"/>
      <c r="BP9" s="11"/>
      <c r="BQ9" s="11"/>
      <c r="BR9" s="11"/>
      <c r="BS9" s="11"/>
      <c r="BT9" s="11"/>
      <c r="BU9" s="11"/>
      <c r="BV9" s="11"/>
      <c r="BW9" s="11"/>
      <c r="BX9" s="11"/>
      <c r="BY9" s="12"/>
    </row>
    <row r="10" spans="1:78" ht="18.75" customHeight="1" x14ac:dyDescent="0.2">
      <c r="A10" s="2"/>
      <c r="B10" s="78" t="str">
        <f>データ!N6</f>
        <v>-</v>
      </c>
      <c r="C10" s="78"/>
      <c r="D10" s="78"/>
      <c r="E10" s="78"/>
      <c r="F10" s="78"/>
      <c r="G10" s="78"/>
      <c r="H10" s="78"/>
      <c r="I10" s="78">
        <f>データ!O6</f>
        <v>40.770000000000003</v>
      </c>
      <c r="J10" s="78"/>
      <c r="K10" s="78"/>
      <c r="L10" s="78"/>
      <c r="M10" s="78"/>
      <c r="N10" s="78"/>
      <c r="O10" s="78"/>
      <c r="P10" s="78">
        <f>データ!P6</f>
        <v>18.8</v>
      </c>
      <c r="Q10" s="78"/>
      <c r="R10" s="78"/>
      <c r="S10" s="78"/>
      <c r="T10" s="78"/>
      <c r="U10" s="78"/>
      <c r="V10" s="78"/>
      <c r="W10" s="78">
        <f>データ!Q6</f>
        <v>83.95</v>
      </c>
      <c r="X10" s="78"/>
      <c r="Y10" s="78"/>
      <c r="Z10" s="78"/>
      <c r="AA10" s="78"/>
      <c r="AB10" s="78"/>
      <c r="AC10" s="78"/>
      <c r="AD10" s="79">
        <f>データ!R6</f>
        <v>3024</v>
      </c>
      <c r="AE10" s="79"/>
      <c r="AF10" s="79"/>
      <c r="AG10" s="79"/>
      <c r="AH10" s="79"/>
      <c r="AI10" s="79"/>
      <c r="AJ10" s="79"/>
      <c r="AK10" s="2"/>
      <c r="AL10" s="79">
        <f>データ!V6</f>
        <v>78436</v>
      </c>
      <c r="AM10" s="79"/>
      <c r="AN10" s="79"/>
      <c r="AO10" s="79"/>
      <c r="AP10" s="79"/>
      <c r="AQ10" s="79"/>
      <c r="AR10" s="79"/>
      <c r="AS10" s="79"/>
      <c r="AT10" s="78">
        <f>データ!W6</f>
        <v>24.31</v>
      </c>
      <c r="AU10" s="78"/>
      <c r="AV10" s="78"/>
      <c r="AW10" s="78"/>
      <c r="AX10" s="78"/>
      <c r="AY10" s="78"/>
      <c r="AZ10" s="78"/>
      <c r="BA10" s="78"/>
      <c r="BB10" s="78">
        <f>データ!X6</f>
        <v>3226.49</v>
      </c>
      <c r="BC10" s="78"/>
      <c r="BD10" s="78"/>
      <c r="BE10" s="78"/>
      <c r="BF10" s="78"/>
      <c r="BG10" s="78"/>
      <c r="BH10" s="78"/>
      <c r="BI10" s="78"/>
      <c r="BJ10" s="2"/>
      <c r="BK10" s="2"/>
      <c r="BL10" s="80" t="s">
        <v>22</v>
      </c>
      <c r="BM10" s="81"/>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121</v>
      </c>
      <c r="BM47" s="56"/>
      <c r="BN47" s="56"/>
      <c r="BO47" s="56"/>
      <c r="BP47" s="56"/>
      <c r="BQ47" s="56"/>
      <c r="BR47" s="56"/>
      <c r="BS47" s="56"/>
      <c r="BT47" s="56"/>
      <c r="BU47" s="56"/>
      <c r="BV47" s="56"/>
      <c r="BW47" s="56"/>
      <c r="BX47" s="56"/>
      <c r="BY47" s="56"/>
      <c r="BZ47" s="57"/>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2">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2">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5cqRbuTLAubkwStOeRrYKaTbQHF/0d+XeyDt6OWmoc7HW6UPaGRtvQb17SppWrvrHtS2ASVOHYkavitMND1E2g==" saltValue="1/C84nwqZYyX51G/BEL+c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2">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162019</v>
      </c>
      <c r="D6" s="33">
        <f t="shared" si="3"/>
        <v>46</v>
      </c>
      <c r="E6" s="33">
        <f t="shared" si="3"/>
        <v>17</v>
      </c>
      <c r="F6" s="33">
        <f t="shared" si="3"/>
        <v>4</v>
      </c>
      <c r="G6" s="33">
        <f t="shared" si="3"/>
        <v>0</v>
      </c>
      <c r="H6" s="33" t="str">
        <f t="shared" si="3"/>
        <v>富山県　富山市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40.770000000000003</v>
      </c>
      <c r="P6" s="34">
        <f t="shared" si="3"/>
        <v>18.8</v>
      </c>
      <c r="Q6" s="34">
        <f t="shared" si="3"/>
        <v>83.95</v>
      </c>
      <c r="R6" s="34">
        <f t="shared" si="3"/>
        <v>3024</v>
      </c>
      <c r="S6" s="34">
        <f t="shared" si="3"/>
        <v>418045</v>
      </c>
      <c r="T6" s="34">
        <f t="shared" si="3"/>
        <v>1241.77</v>
      </c>
      <c r="U6" s="34">
        <f t="shared" si="3"/>
        <v>336.65</v>
      </c>
      <c r="V6" s="34">
        <f t="shared" si="3"/>
        <v>78436</v>
      </c>
      <c r="W6" s="34">
        <f t="shared" si="3"/>
        <v>24.31</v>
      </c>
      <c r="X6" s="34">
        <f t="shared" si="3"/>
        <v>3226.49</v>
      </c>
      <c r="Y6" s="35">
        <f>IF(Y7="",NA(),Y7)</f>
        <v>105.94</v>
      </c>
      <c r="Z6" s="35">
        <f t="shared" ref="Z6:AH6" si="4">IF(Z7="",NA(),Z7)</f>
        <v>102.87</v>
      </c>
      <c r="AA6" s="35">
        <f t="shared" si="4"/>
        <v>104.3</v>
      </c>
      <c r="AB6" s="35">
        <f t="shared" si="4"/>
        <v>108.01</v>
      </c>
      <c r="AC6" s="35">
        <f t="shared" si="4"/>
        <v>109.75</v>
      </c>
      <c r="AD6" s="35">
        <f t="shared" si="4"/>
        <v>95.21</v>
      </c>
      <c r="AE6" s="35">
        <f t="shared" si="4"/>
        <v>93.62</v>
      </c>
      <c r="AF6" s="35">
        <f t="shared" si="4"/>
        <v>99.07</v>
      </c>
      <c r="AG6" s="35">
        <f t="shared" si="4"/>
        <v>101.17</v>
      </c>
      <c r="AH6" s="35">
        <f t="shared" si="4"/>
        <v>103.61</v>
      </c>
      <c r="AI6" s="34" t="str">
        <f>IF(AI7="","",IF(AI7="-","【-】","【"&amp;SUBSTITUTE(TEXT(AI7,"#,##0.00"),"-","△")&amp;"】"))</f>
        <v>【102.38】</v>
      </c>
      <c r="AJ6" s="34">
        <f>IF(AJ7="",NA(),AJ7)</f>
        <v>0</v>
      </c>
      <c r="AK6" s="34">
        <f t="shared" ref="AK6:AS6" si="5">IF(AK7="",NA(),AK7)</f>
        <v>0</v>
      </c>
      <c r="AL6" s="34">
        <f t="shared" si="5"/>
        <v>0</v>
      </c>
      <c r="AM6" s="34">
        <f t="shared" si="5"/>
        <v>0</v>
      </c>
      <c r="AN6" s="34">
        <f t="shared" si="5"/>
        <v>0</v>
      </c>
      <c r="AO6" s="35">
        <f t="shared" si="5"/>
        <v>126.87</v>
      </c>
      <c r="AP6" s="35">
        <f t="shared" si="5"/>
        <v>50.43</v>
      </c>
      <c r="AQ6" s="35">
        <f t="shared" si="5"/>
        <v>64.760000000000005</v>
      </c>
      <c r="AR6" s="35">
        <f t="shared" si="5"/>
        <v>68.930000000000007</v>
      </c>
      <c r="AS6" s="35">
        <f t="shared" si="5"/>
        <v>80.63</v>
      </c>
      <c r="AT6" s="34" t="str">
        <f>IF(AT7="","",IF(AT7="-","【-】","【"&amp;SUBSTITUTE(TEXT(AT7,"#,##0.00"),"-","△")&amp;"】"))</f>
        <v>【102.97】</v>
      </c>
      <c r="AU6" s="35">
        <f>IF(AU7="",NA(),AU7)</f>
        <v>231.24</v>
      </c>
      <c r="AV6" s="35">
        <f t="shared" ref="AV6:BD6" si="6">IF(AV7="",NA(),AV7)</f>
        <v>30.97</v>
      </c>
      <c r="AW6" s="35">
        <f t="shared" si="6"/>
        <v>29.24</v>
      </c>
      <c r="AX6" s="35">
        <f t="shared" si="6"/>
        <v>26.23</v>
      </c>
      <c r="AY6" s="35">
        <f t="shared" si="6"/>
        <v>22.45</v>
      </c>
      <c r="AZ6" s="35">
        <f t="shared" si="6"/>
        <v>354.61</v>
      </c>
      <c r="BA6" s="35">
        <f t="shared" si="6"/>
        <v>34.29</v>
      </c>
      <c r="BB6" s="35">
        <f t="shared" si="6"/>
        <v>88.18</v>
      </c>
      <c r="BC6" s="35">
        <f t="shared" si="6"/>
        <v>70.42</v>
      </c>
      <c r="BD6" s="35">
        <f t="shared" si="6"/>
        <v>70.92</v>
      </c>
      <c r="BE6" s="34" t="str">
        <f>IF(BE7="","",IF(BE7="-","【-】","【"&amp;SUBSTITUTE(TEXT(BE7,"#,##0.00"),"-","△")&amp;"】"))</f>
        <v>【54.73】</v>
      </c>
      <c r="BF6" s="35">
        <f>IF(BF7="",NA(),BF7)</f>
        <v>1820.68</v>
      </c>
      <c r="BG6" s="35">
        <f t="shared" ref="BG6:BO6" si="7">IF(BG7="",NA(),BG7)</f>
        <v>1767.37</v>
      </c>
      <c r="BH6" s="35">
        <f t="shared" si="7"/>
        <v>1762.89</v>
      </c>
      <c r="BI6" s="35">
        <f t="shared" si="7"/>
        <v>1677.05</v>
      </c>
      <c r="BJ6" s="35">
        <f t="shared" si="7"/>
        <v>1565.04</v>
      </c>
      <c r="BK6" s="35">
        <f t="shared" si="7"/>
        <v>1655.47</v>
      </c>
      <c r="BL6" s="35">
        <f t="shared" si="7"/>
        <v>1504.21</v>
      </c>
      <c r="BM6" s="35">
        <f t="shared" si="7"/>
        <v>1390.86</v>
      </c>
      <c r="BN6" s="35">
        <f t="shared" si="7"/>
        <v>1467.94</v>
      </c>
      <c r="BO6" s="35">
        <f t="shared" si="7"/>
        <v>1144.94</v>
      </c>
      <c r="BP6" s="34" t="str">
        <f>IF(BP7="","",IF(BP7="-","【-】","【"&amp;SUBSTITUTE(TEXT(BP7,"#,##0.00"),"-","△")&amp;"】"))</f>
        <v>【1,225.44】</v>
      </c>
      <c r="BQ6" s="35">
        <f>IF(BQ7="",NA(),BQ7)</f>
        <v>99.03</v>
      </c>
      <c r="BR6" s="35">
        <f t="shared" ref="BR6:BZ6" si="8">IF(BR7="",NA(),BR7)</f>
        <v>92.08</v>
      </c>
      <c r="BS6" s="35">
        <f t="shared" si="8"/>
        <v>94.05</v>
      </c>
      <c r="BT6" s="35">
        <f t="shared" si="8"/>
        <v>100.48</v>
      </c>
      <c r="BU6" s="35">
        <f t="shared" si="8"/>
        <v>100</v>
      </c>
      <c r="BV6" s="35">
        <f t="shared" si="8"/>
        <v>67.92</v>
      </c>
      <c r="BW6" s="35">
        <f t="shared" si="8"/>
        <v>67.41</v>
      </c>
      <c r="BX6" s="35">
        <f t="shared" si="8"/>
        <v>76.849999999999994</v>
      </c>
      <c r="BY6" s="35">
        <f t="shared" si="8"/>
        <v>83.3</v>
      </c>
      <c r="BZ6" s="35">
        <f t="shared" si="8"/>
        <v>88.16</v>
      </c>
      <c r="CA6" s="34" t="str">
        <f>IF(CA7="","",IF(CA7="-","【-】","【"&amp;SUBSTITUTE(TEXT(CA7,"#,##0.00"),"-","△")&amp;"】"))</f>
        <v>【75.58】</v>
      </c>
      <c r="CB6" s="35">
        <f>IF(CB7="",NA(),CB7)</f>
        <v>185.57</v>
      </c>
      <c r="CC6" s="35">
        <f t="shared" ref="CC6:CK6" si="9">IF(CC7="",NA(),CC7)</f>
        <v>198.78</v>
      </c>
      <c r="CD6" s="35">
        <f t="shared" si="9"/>
        <v>193.27</v>
      </c>
      <c r="CE6" s="35">
        <f t="shared" si="9"/>
        <v>180.8</v>
      </c>
      <c r="CF6" s="35">
        <f t="shared" si="9"/>
        <v>183.44</v>
      </c>
      <c r="CG6" s="35">
        <f t="shared" si="9"/>
        <v>209.77</v>
      </c>
      <c r="CH6" s="35">
        <f t="shared" si="9"/>
        <v>216.49</v>
      </c>
      <c r="CI6" s="35">
        <f t="shared" si="9"/>
        <v>198.4</v>
      </c>
      <c r="CJ6" s="35">
        <f t="shared" si="9"/>
        <v>184.56</v>
      </c>
      <c r="CK6" s="35">
        <f t="shared" si="9"/>
        <v>173.89</v>
      </c>
      <c r="CL6" s="34" t="str">
        <f>IF(CL7="","",IF(CL7="-","【-】","【"&amp;SUBSTITUTE(TEXT(CL7,"#,##0.00"),"-","△")&amp;"】"))</f>
        <v>【215.23】</v>
      </c>
      <c r="CM6" s="35">
        <f>IF(CM7="",NA(),CM7)</f>
        <v>10.56</v>
      </c>
      <c r="CN6" s="35">
        <f t="shared" ref="CN6:CV6" si="10">IF(CN7="",NA(),CN7)</f>
        <v>13.1</v>
      </c>
      <c r="CO6" s="35">
        <f t="shared" si="10"/>
        <v>13.25</v>
      </c>
      <c r="CP6" s="35">
        <f t="shared" si="10"/>
        <v>13.09</v>
      </c>
      <c r="CQ6" s="35">
        <f t="shared" si="10"/>
        <v>60.92</v>
      </c>
      <c r="CR6" s="35">
        <f t="shared" si="10"/>
        <v>35.32</v>
      </c>
      <c r="CS6" s="35">
        <f t="shared" si="10"/>
        <v>38.409999999999997</v>
      </c>
      <c r="CT6" s="35">
        <f t="shared" si="10"/>
        <v>39.25</v>
      </c>
      <c r="CU6" s="35">
        <f t="shared" si="10"/>
        <v>43.18</v>
      </c>
      <c r="CV6" s="35">
        <f t="shared" si="10"/>
        <v>42.38</v>
      </c>
      <c r="CW6" s="34" t="str">
        <f>IF(CW7="","",IF(CW7="-","【-】","【"&amp;SUBSTITUTE(TEXT(CW7,"#,##0.00"),"-","△")&amp;"】"))</f>
        <v>【42.66】</v>
      </c>
      <c r="CX6" s="35">
        <f>IF(CX7="",NA(),CX7)</f>
        <v>86.74</v>
      </c>
      <c r="CY6" s="35">
        <f t="shared" ref="CY6:DG6" si="11">IF(CY7="",NA(),CY7)</f>
        <v>87.74</v>
      </c>
      <c r="CZ6" s="35">
        <f t="shared" si="11"/>
        <v>88.42</v>
      </c>
      <c r="DA6" s="35">
        <f t="shared" si="11"/>
        <v>89.42</v>
      </c>
      <c r="DB6" s="35">
        <f t="shared" si="11"/>
        <v>90.1</v>
      </c>
      <c r="DC6" s="35">
        <f t="shared" si="11"/>
        <v>85.67</v>
      </c>
      <c r="DD6" s="35">
        <f t="shared" si="11"/>
        <v>86.28</v>
      </c>
      <c r="DE6" s="35">
        <f t="shared" si="11"/>
        <v>86.43</v>
      </c>
      <c r="DF6" s="35">
        <f t="shared" si="11"/>
        <v>86.43</v>
      </c>
      <c r="DG6" s="35">
        <f t="shared" si="11"/>
        <v>87.01</v>
      </c>
      <c r="DH6" s="34" t="str">
        <f>IF(DH7="","",IF(DH7="-","【-】","【"&amp;SUBSTITUTE(TEXT(DH7,"#,##0.00"),"-","△")&amp;"】"))</f>
        <v>【82.67】</v>
      </c>
      <c r="DI6" s="35">
        <f>IF(DI7="",NA(),DI7)</f>
        <v>10.96</v>
      </c>
      <c r="DJ6" s="35">
        <f t="shared" ref="DJ6:DR6" si="12">IF(DJ7="",NA(),DJ7)</f>
        <v>22.2</v>
      </c>
      <c r="DK6" s="35">
        <f t="shared" si="12"/>
        <v>23.94</v>
      </c>
      <c r="DL6" s="35">
        <f t="shared" si="12"/>
        <v>25.64</v>
      </c>
      <c r="DM6" s="35">
        <f t="shared" si="12"/>
        <v>27.39</v>
      </c>
      <c r="DN6" s="35">
        <f t="shared" si="12"/>
        <v>15.12</v>
      </c>
      <c r="DO6" s="35">
        <f t="shared" si="12"/>
        <v>23.33</v>
      </c>
      <c r="DP6" s="35">
        <f t="shared" si="12"/>
        <v>25.07</v>
      </c>
      <c r="DQ6" s="35">
        <f t="shared" si="12"/>
        <v>28.48</v>
      </c>
      <c r="DR6" s="35">
        <f t="shared" si="12"/>
        <v>28.59</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5">
        <f>IF(EE7="",NA(),EE7)</f>
        <v>0.18</v>
      </c>
      <c r="EF6" s="35">
        <f t="shared" ref="EF6:EN6" si="14">IF(EF7="",NA(),EF7)</f>
        <v>0.15</v>
      </c>
      <c r="EG6" s="35">
        <f t="shared" si="14"/>
        <v>0.2</v>
      </c>
      <c r="EH6" s="35">
        <f t="shared" si="14"/>
        <v>0.12</v>
      </c>
      <c r="EI6" s="35">
        <f t="shared" si="14"/>
        <v>0.12</v>
      </c>
      <c r="EJ6" s="35">
        <f t="shared" si="14"/>
        <v>0.05</v>
      </c>
      <c r="EK6" s="35">
        <f t="shared" si="14"/>
        <v>7.0000000000000007E-2</v>
      </c>
      <c r="EL6" s="35">
        <f t="shared" si="14"/>
        <v>0.08</v>
      </c>
      <c r="EM6" s="35">
        <f t="shared" si="14"/>
        <v>0.04</v>
      </c>
      <c r="EN6" s="35">
        <f t="shared" si="14"/>
        <v>0.15</v>
      </c>
      <c r="EO6" s="34" t="str">
        <f>IF(EO7="","",IF(EO7="-","【-】","【"&amp;SUBSTITUTE(TEXT(EO7,"#,##0.00"),"-","△")&amp;"】"))</f>
        <v>【0.10】</v>
      </c>
    </row>
    <row r="7" spans="1:148" s="36" customFormat="1" x14ac:dyDescent="0.2">
      <c r="A7" s="28"/>
      <c r="B7" s="37">
        <v>2017</v>
      </c>
      <c r="C7" s="37">
        <v>162019</v>
      </c>
      <c r="D7" s="37">
        <v>46</v>
      </c>
      <c r="E7" s="37">
        <v>17</v>
      </c>
      <c r="F7" s="37">
        <v>4</v>
      </c>
      <c r="G7" s="37">
        <v>0</v>
      </c>
      <c r="H7" s="37" t="s">
        <v>108</v>
      </c>
      <c r="I7" s="37" t="s">
        <v>109</v>
      </c>
      <c r="J7" s="37" t="s">
        <v>110</v>
      </c>
      <c r="K7" s="37" t="s">
        <v>111</v>
      </c>
      <c r="L7" s="37" t="s">
        <v>112</v>
      </c>
      <c r="M7" s="37" t="s">
        <v>113</v>
      </c>
      <c r="N7" s="38" t="s">
        <v>114</v>
      </c>
      <c r="O7" s="38">
        <v>40.770000000000003</v>
      </c>
      <c r="P7" s="38">
        <v>18.8</v>
      </c>
      <c r="Q7" s="38">
        <v>83.95</v>
      </c>
      <c r="R7" s="38">
        <v>3024</v>
      </c>
      <c r="S7" s="38">
        <v>418045</v>
      </c>
      <c r="T7" s="38">
        <v>1241.77</v>
      </c>
      <c r="U7" s="38">
        <v>336.65</v>
      </c>
      <c r="V7" s="38">
        <v>78436</v>
      </c>
      <c r="W7" s="38">
        <v>24.31</v>
      </c>
      <c r="X7" s="38">
        <v>3226.49</v>
      </c>
      <c r="Y7" s="38">
        <v>105.94</v>
      </c>
      <c r="Z7" s="38">
        <v>102.87</v>
      </c>
      <c r="AA7" s="38">
        <v>104.3</v>
      </c>
      <c r="AB7" s="38">
        <v>108.01</v>
      </c>
      <c r="AC7" s="38">
        <v>109.75</v>
      </c>
      <c r="AD7" s="38">
        <v>95.21</v>
      </c>
      <c r="AE7" s="38">
        <v>93.62</v>
      </c>
      <c r="AF7" s="38">
        <v>99.07</v>
      </c>
      <c r="AG7" s="38">
        <v>101.17</v>
      </c>
      <c r="AH7" s="38">
        <v>103.61</v>
      </c>
      <c r="AI7" s="38">
        <v>102.38</v>
      </c>
      <c r="AJ7" s="38">
        <v>0</v>
      </c>
      <c r="AK7" s="38">
        <v>0</v>
      </c>
      <c r="AL7" s="38">
        <v>0</v>
      </c>
      <c r="AM7" s="38">
        <v>0</v>
      </c>
      <c r="AN7" s="38">
        <v>0</v>
      </c>
      <c r="AO7" s="38">
        <v>126.87</v>
      </c>
      <c r="AP7" s="38">
        <v>50.43</v>
      </c>
      <c r="AQ7" s="38">
        <v>64.760000000000005</v>
      </c>
      <c r="AR7" s="38">
        <v>68.930000000000007</v>
      </c>
      <c r="AS7" s="38">
        <v>80.63</v>
      </c>
      <c r="AT7" s="38">
        <v>102.97</v>
      </c>
      <c r="AU7" s="38">
        <v>231.24</v>
      </c>
      <c r="AV7" s="38">
        <v>30.97</v>
      </c>
      <c r="AW7" s="38">
        <v>29.24</v>
      </c>
      <c r="AX7" s="38">
        <v>26.23</v>
      </c>
      <c r="AY7" s="38">
        <v>22.45</v>
      </c>
      <c r="AZ7" s="38">
        <v>354.61</v>
      </c>
      <c r="BA7" s="38">
        <v>34.29</v>
      </c>
      <c r="BB7" s="38">
        <v>88.18</v>
      </c>
      <c r="BC7" s="38">
        <v>70.42</v>
      </c>
      <c r="BD7" s="38">
        <v>70.92</v>
      </c>
      <c r="BE7" s="38">
        <v>54.73</v>
      </c>
      <c r="BF7" s="38">
        <v>1820.68</v>
      </c>
      <c r="BG7" s="38">
        <v>1767.37</v>
      </c>
      <c r="BH7" s="38">
        <v>1762.89</v>
      </c>
      <c r="BI7" s="38">
        <v>1677.05</v>
      </c>
      <c r="BJ7" s="38">
        <v>1565.04</v>
      </c>
      <c r="BK7" s="38">
        <v>1655.47</v>
      </c>
      <c r="BL7" s="38">
        <v>1504.21</v>
      </c>
      <c r="BM7" s="38">
        <v>1390.86</v>
      </c>
      <c r="BN7" s="38">
        <v>1467.94</v>
      </c>
      <c r="BO7" s="38">
        <v>1144.94</v>
      </c>
      <c r="BP7" s="38">
        <v>1225.44</v>
      </c>
      <c r="BQ7" s="38">
        <v>99.03</v>
      </c>
      <c r="BR7" s="38">
        <v>92.08</v>
      </c>
      <c r="BS7" s="38">
        <v>94.05</v>
      </c>
      <c r="BT7" s="38">
        <v>100.48</v>
      </c>
      <c r="BU7" s="38">
        <v>100</v>
      </c>
      <c r="BV7" s="38">
        <v>67.92</v>
      </c>
      <c r="BW7" s="38">
        <v>67.41</v>
      </c>
      <c r="BX7" s="38">
        <v>76.849999999999994</v>
      </c>
      <c r="BY7" s="38">
        <v>83.3</v>
      </c>
      <c r="BZ7" s="38">
        <v>88.16</v>
      </c>
      <c r="CA7" s="38">
        <v>75.58</v>
      </c>
      <c r="CB7" s="38">
        <v>185.57</v>
      </c>
      <c r="CC7" s="38">
        <v>198.78</v>
      </c>
      <c r="CD7" s="38">
        <v>193.27</v>
      </c>
      <c r="CE7" s="38">
        <v>180.8</v>
      </c>
      <c r="CF7" s="38">
        <v>183.44</v>
      </c>
      <c r="CG7" s="38">
        <v>209.77</v>
      </c>
      <c r="CH7" s="38">
        <v>216.49</v>
      </c>
      <c r="CI7" s="38">
        <v>198.4</v>
      </c>
      <c r="CJ7" s="38">
        <v>184.56</v>
      </c>
      <c r="CK7" s="38">
        <v>173.89</v>
      </c>
      <c r="CL7" s="38">
        <v>215.23</v>
      </c>
      <c r="CM7" s="38">
        <v>10.56</v>
      </c>
      <c r="CN7" s="38">
        <v>13.1</v>
      </c>
      <c r="CO7" s="38">
        <v>13.25</v>
      </c>
      <c r="CP7" s="38">
        <v>13.09</v>
      </c>
      <c r="CQ7" s="38">
        <v>60.92</v>
      </c>
      <c r="CR7" s="38">
        <v>35.32</v>
      </c>
      <c r="CS7" s="38">
        <v>38.409999999999997</v>
      </c>
      <c r="CT7" s="38">
        <v>39.25</v>
      </c>
      <c r="CU7" s="38">
        <v>43.18</v>
      </c>
      <c r="CV7" s="38">
        <v>42.38</v>
      </c>
      <c r="CW7" s="38">
        <v>42.66</v>
      </c>
      <c r="CX7" s="38">
        <v>86.74</v>
      </c>
      <c r="CY7" s="38">
        <v>87.74</v>
      </c>
      <c r="CZ7" s="38">
        <v>88.42</v>
      </c>
      <c r="DA7" s="38">
        <v>89.42</v>
      </c>
      <c r="DB7" s="38">
        <v>90.1</v>
      </c>
      <c r="DC7" s="38">
        <v>85.67</v>
      </c>
      <c r="DD7" s="38">
        <v>86.28</v>
      </c>
      <c r="DE7" s="38">
        <v>86.43</v>
      </c>
      <c r="DF7" s="38">
        <v>86.43</v>
      </c>
      <c r="DG7" s="38">
        <v>87.01</v>
      </c>
      <c r="DH7" s="38">
        <v>82.67</v>
      </c>
      <c r="DI7" s="38">
        <v>10.96</v>
      </c>
      <c r="DJ7" s="38">
        <v>22.2</v>
      </c>
      <c r="DK7" s="38">
        <v>23.94</v>
      </c>
      <c r="DL7" s="38">
        <v>25.64</v>
      </c>
      <c r="DM7" s="38">
        <v>27.39</v>
      </c>
      <c r="DN7" s="38">
        <v>15.12</v>
      </c>
      <c r="DO7" s="38">
        <v>23.33</v>
      </c>
      <c r="DP7" s="38">
        <v>25.07</v>
      </c>
      <c r="DQ7" s="38">
        <v>28.48</v>
      </c>
      <c r="DR7" s="38">
        <v>28.59</v>
      </c>
      <c r="DS7" s="38">
        <v>24.65</v>
      </c>
      <c r="DT7" s="38">
        <v>0</v>
      </c>
      <c r="DU7" s="38">
        <v>0</v>
      </c>
      <c r="DV7" s="38">
        <v>0</v>
      </c>
      <c r="DW7" s="38">
        <v>0</v>
      </c>
      <c r="DX7" s="38">
        <v>0</v>
      </c>
      <c r="DY7" s="38">
        <v>0</v>
      </c>
      <c r="DZ7" s="38">
        <v>0</v>
      </c>
      <c r="EA7" s="38">
        <v>0</v>
      </c>
      <c r="EB7" s="38">
        <v>0</v>
      </c>
      <c r="EC7" s="38">
        <v>0</v>
      </c>
      <c r="ED7" s="38">
        <v>0</v>
      </c>
      <c r="EE7" s="38">
        <v>0.18</v>
      </c>
      <c r="EF7" s="38">
        <v>0.15</v>
      </c>
      <c r="EG7" s="38">
        <v>0.2</v>
      </c>
      <c r="EH7" s="38">
        <v>0.12</v>
      </c>
      <c r="EI7" s="38">
        <v>0.12</v>
      </c>
      <c r="EJ7" s="38">
        <v>0.05</v>
      </c>
      <c r="EK7" s="38">
        <v>7.0000000000000007E-2</v>
      </c>
      <c r="EL7" s="38">
        <v>0.08</v>
      </c>
      <c r="EM7" s="38">
        <v>0.04</v>
      </c>
      <c r="EN7" s="38">
        <v>0.15</v>
      </c>
      <c r="EO7" s="38">
        <v>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2019-01-24T05:41:47Z</cp:lastPrinted>
  <dcterms:created xsi:type="dcterms:W3CDTF">2018-12-03T08:52:46Z</dcterms:created>
  <dcterms:modified xsi:type="dcterms:W3CDTF">2019-01-24T05:55:48Z</dcterms:modified>
  <cp:category/>
</cp:coreProperties>
</file>