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blMgeJZ0ZfbGJLDJhgCD1KvmS6cWf0GF5j6kKCCOQKAVM5tygVlVzFdZc0Wxdg8pT1a4JBYpU5+UcwWPT+PjFw==" workbookSaltValue="LSgzKyuJFEvCum1KfeAyc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<sst xmlns="http://schemas.openxmlformats.org/spreadsheetml/2006/main" count="240" uniqueCount="126">
  <si>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</si>
  <si>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</si>
  <si>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</si>
  <si>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</si>
  <si>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</si>
  <si>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</si>
  <si>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</si>
  <si>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</si>
  <si>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</si>
  <si>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</si>
  <si>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</si>
  <si>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</si>
  <si>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</si>
  <si>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</si>
  <si>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</si>
  <si>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</si>
  <si>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</si>
  <si>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</si>
  <si>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</si>
  <si>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</si>
  <si>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</si>
  <si>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</si>
  <si>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</si>
  <si>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</si>
  <si>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</si>
  <si>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</si>
  <si>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</si>
  <si>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</si>
  <si>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</si>
  <si>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</si>
  <si>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</si>
  <si>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</si>
  <si>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</si>
  <si>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</si>
  <si>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</si>
  <si>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</si>
  <si>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</si>
  <si>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</si>
  <si>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</si>
  <si>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</si>
  <si>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</si>
  <si>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</si>
  <si>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</si>
  <si>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</si>
  <si>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</si>
  <si>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</si>
  <si>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</si>
  <si>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</si>
  <si>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</si>
  <si>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</si>
  <si>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</si>
  <si>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</si>
  <si>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</si>
  <si>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</si>
  <si>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</si>
  <si>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</si>
  <si>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</si>
  <si>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</si>
  <si>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</si>
  <si>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</si>
  <si>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</si>
  <si>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</si>
  <si>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</si>
  <si>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</si>
  <si>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</si>
  <si>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</si>
  <si>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</si>
  <si>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</si>
  <si>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</si>
  <si>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</si>
  <si>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</si>
  <si>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</si>
  <si>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</si>
  <si>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</si>
  <si>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</si>
  <si>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</si>
  <si>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</si>
  <si>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</si>
  <si>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</si>
  <si>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</si>
  <si>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</si>
  <si>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</si>
  <si>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</si>
  <si>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</si>
  <si>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</si>
  <si>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</si>
  <si>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</si>
  <si>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</si>
  <si>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</si>
  <si>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</si>
  <si>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</si>
  <si>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</si>
  <si>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</si>
  <si>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</si>
  <si>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</si>
  <si>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</si>
  <si>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</si>
  <si>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</si>
  <si>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</si>
  <si>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</si>
  <si>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</si>
  <si>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</si>
  <si>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</si>
  <si>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</si>
  <si>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</si>
  <si>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</si>
  <si>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</si>
  <si>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</si>
  <si>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</si>
  <si>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</si>
  <si>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</si>
  <si>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</si>
  <si>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</si>
  <si>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</si>
  <si>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</si>
  <si>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</si>
  <si>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</si>
  <si>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</si>
  <si>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</si>
  <si>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</si>
  <si>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</si>
  <si>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</si>
  <si>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</si>
  <si>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人口減少による年間有収水量減少により、汚水処理原価が直近３年で大きく上昇している。
　水洗化率100％であることから、水洗化率向上による料金収入の向上は見込めない。
　さらに、経費回収率が100％未満であり、一般会計繰入金により賄われている現状にある。
　当該施設は中山間地域に点在していることから統廃合が難しく、また、人口が少ない地区であることから経費回収率の向上は難しいが、汚水処理経費の見直しに努める。</t>
    <rPh sb="1" eb="3">
      <t>ジンコウ</t>
    </rPh>
    <rPh sb="3" eb="5">
      <t>ゲンショウ</t>
    </rPh>
    <rPh sb="8" eb="10">
      <t>ネンカン</t>
    </rPh>
    <rPh sb="10" eb="11">
      <t>ユウ</t>
    </rPh>
    <rPh sb="11" eb="12">
      <t>シュウ</t>
    </rPh>
    <rPh sb="12" eb="14">
      <t>スイリョウ</t>
    </rPh>
    <rPh sb="14" eb="16">
      <t>ゲンショウ</t>
    </rPh>
    <rPh sb="20" eb="22">
      <t>オスイ</t>
    </rPh>
    <rPh sb="22" eb="24">
      <t>ショリ</t>
    </rPh>
    <rPh sb="24" eb="26">
      <t>ゲンカ</t>
    </rPh>
    <rPh sb="27" eb="29">
      <t>チョッキン</t>
    </rPh>
    <rPh sb="30" eb="31">
      <t>ネン</t>
    </rPh>
    <rPh sb="32" eb="33">
      <t>オオ</t>
    </rPh>
    <rPh sb="35" eb="37">
      <t>ジョウショウ</t>
    </rPh>
    <rPh sb="44" eb="47">
      <t>スイセンカ</t>
    </rPh>
    <rPh sb="47" eb="48">
      <t>リツ</t>
    </rPh>
    <rPh sb="60" eb="63">
      <t>スイセンカ</t>
    </rPh>
    <rPh sb="63" eb="64">
      <t>リツ</t>
    </rPh>
    <rPh sb="64" eb="66">
      <t>コウジョウ</t>
    </rPh>
    <rPh sb="69" eb="71">
      <t>リョウキン</t>
    </rPh>
    <rPh sb="71" eb="73">
      <t>シュウニュウ</t>
    </rPh>
    <rPh sb="74" eb="76">
      <t>コウジョウ</t>
    </rPh>
    <rPh sb="77" eb="79">
      <t>ミコ</t>
    </rPh>
    <rPh sb="89" eb="91">
      <t>ケイヒ</t>
    </rPh>
    <rPh sb="91" eb="93">
      <t>カイシュウ</t>
    </rPh>
    <rPh sb="93" eb="94">
      <t>リツ</t>
    </rPh>
    <rPh sb="99" eb="101">
      <t>ミマン</t>
    </rPh>
    <rPh sb="105" eb="107">
      <t>イッパン</t>
    </rPh>
    <rPh sb="107" eb="109">
      <t>カイケイ</t>
    </rPh>
    <rPh sb="109" eb="111">
      <t>クリイレ</t>
    </rPh>
    <rPh sb="111" eb="112">
      <t>キン</t>
    </rPh>
    <rPh sb="115" eb="116">
      <t>マカナ</t>
    </rPh>
    <rPh sb="121" eb="123">
      <t>ゲンジョウ</t>
    </rPh>
    <rPh sb="130" eb="132">
      <t>トウガイ</t>
    </rPh>
    <rPh sb="132" eb="134">
      <t>シセツ</t>
    </rPh>
    <rPh sb="141" eb="143">
      <t>テンザイ</t>
    </rPh>
    <rPh sb="151" eb="154">
      <t>トウハイゴウ</t>
    </rPh>
    <rPh sb="155" eb="156">
      <t>ムズカ</t>
    </rPh>
    <rPh sb="162" eb="164">
      <t>ジンコウ</t>
    </rPh>
    <rPh sb="165" eb="166">
      <t>スク</t>
    </rPh>
    <rPh sb="168" eb="170">
      <t>チク</t>
    </rPh>
    <rPh sb="177" eb="179">
      <t>ケイヒ</t>
    </rPh>
    <rPh sb="179" eb="181">
      <t>カイシュウ</t>
    </rPh>
    <rPh sb="181" eb="182">
      <t>リツ</t>
    </rPh>
    <rPh sb="183" eb="185">
      <t>コウジョウ</t>
    </rPh>
    <rPh sb="186" eb="187">
      <t>ムズカ</t>
    </rPh>
    <rPh sb="191" eb="193">
      <t>オスイ</t>
    </rPh>
    <rPh sb="193" eb="195">
      <t>ショリ</t>
    </rPh>
    <rPh sb="195" eb="197">
      <t>ケイヒ</t>
    </rPh>
    <rPh sb="198" eb="200">
      <t>ミナオ</t>
    </rPh>
    <rPh sb="202" eb="203">
      <t>ツト</t>
    </rPh>
    <phoneticPr fontId="4"/>
  </si>
  <si>
    <t>　事業規模が小さいことから経費回収は難しいが、経費を抑制しつつ、効率的な維持管理に取り組む。
経営戦略：策定済</t>
    <rPh sb="1" eb="3">
      <t>ジギョウ</t>
    </rPh>
    <rPh sb="3" eb="5">
      <t>キボ</t>
    </rPh>
    <rPh sb="6" eb="7">
      <t>チイ</t>
    </rPh>
    <rPh sb="13" eb="15">
      <t>ケイヒ</t>
    </rPh>
    <rPh sb="15" eb="17">
      <t>カイシュウ</t>
    </rPh>
    <rPh sb="18" eb="19">
      <t>ムズカ</t>
    </rPh>
    <rPh sb="23" eb="25">
      <t>ケイヒ</t>
    </rPh>
    <rPh sb="26" eb="28">
      <t>ヨクセイ</t>
    </rPh>
    <rPh sb="32" eb="35">
      <t>コウリツテキ</t>
    </rPh>
    <rPh sb="36" eb="38">
      <t>イジ</t>
    </rPh>
    <rPh sb="38" eb="40">
      <t>カンリ</t>
    </rPh>
    <rPh sb="41" eb="42">
      <t>ト</t>
    </rPh>
    <rPh sb="43" eb="44">
      <t>ク</t>
    </rPh>
    <rPh sb="48" eb="50">
      <t>ケイエイ</t>
    </rPh>
    <rPh sb="50" eb="52">
      <t>センリャク</t>
    </rPh>
    <rPh sb="53" eb="55">
      <t>サクテイ</t>
    </rPh>
    <rPh sb="55" eb="56">
      <t>ズ</t>
    </rPh>
    <phoneticPr fontId="4"/>
  </si>
  <si>
    <t>　供用開始が一番早い（平成7年）管渠は23年経過しており、標準耐用年数50年を経過している管渠は無い。
　施設の長寿命化を図り計画的な修繕や設備更新を行うことで、経費削減を目指す。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4" eb="15">
      <t>ネン</t>
    </rPh>
    <rPh sb="16" eb="17">
      <t>カン</t>
    </rPh>
    <rPh sb="17" eb="18">
      <t>キョ</t>
    </rPh>
    <rPh sb="21" eb="22">
      <t>ネン</t>
    </rPh>
    <rPh sb="22" eb="24">
      <t>ケイカ</t>
    </rPh>
    <rPh sb="29" eb="31">
      <t>ヒョウジュン</t>
    </rPh>
    <rPh sb="31" eb="33">
      <t>タイヨウ</t>
    </rPh>
    <rPh sb="33" eb="35">
      <t>ネンスウ</t>
    </rPh>
    <rPh sb="37" eb="38">
      <t>ネン</t>
    </rPh>
    <rPh sb="39" eb="41">
      <t>ケイカ</t>
    </rPh>
    <rPh sb="45" eb="46">
      <t>カン</t>
    </rPh>
    <rPh sb="46" eb="47">
      <t>キョ</t>
    </rPh>
    <rPh sb="48" eb="49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</si>
</sst>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D-4507-99A9-B14C9D9C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42624"/>
        <c:axId val="17844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D-4507-99A9-B14C9D9C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42624"/>
        <c:axId val="178444544"/>
      </c:lineChart>
      <c:dateAx>
        <c:axId val="17844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444544"/>
        <c:crosses val="autoZero"/>
        <c:auto val="1"/>
        <c:lblOffset val="100"/>
        <c:baseTimeUnit val="years"/>
      </c:dateAx>
      <c:valAx>
        <c:axId val="17844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44262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B-45CD-81C4-16318879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32608"/>
        <c:axId val="18093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56.52</c:v>
                </c:pt>
                <c:pt idx="2">
                  <c:v>53.97</c:v>
                </c:pt>
                <c:pt idx="3">
                  <c:v>40.53</c:v>
                </c:pt>
                <c:pt idx="4">
                  <c:v>40.67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B-45CD-81C4-16318879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32608"/>
        <c:axId val="180934528"/>
      </c:lineChart>
      <c:dateAx>
        <c:axId val="18093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34528"/>
        <c:crosses val="autoZero"/>
        <c:auto val="1"/>
        <c:lblOffset val="100"/>
        <c:baseTimeUnit val="years"/>
      </c:dateAx>
      <c:valAx>
        <c:axId val="18093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3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</c:v>
                </c:pt>
                <c:pt idx="1">
                  <c:v>94.74</c:v>
                </c:pt>
                <c:pt idx="2">
                  <c:v>93.75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4-48F2-9DC6-D0FBEA60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047680"/>
        <c:axId val="18104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89.31</c:v>
                </c:pt>
                <c:pt idx="1">
                  <c:v>91.27</c:v>
                </c:pt>
                <c:pt idx="2">
                  <c:v>92.01</c:v>
                </c:pt>
                <c:pt idx="3">
                  <c:v>90.28</c:v>
                </c:pt>
                <c:pt idx="4">
                  <c:v>89.47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4-48F2-9DC6-D0FBEA60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47680"/>
        <c:axId val="181049600"/>
      </c:lineChart>
      <c:dateAx>
        <c:axId val="18104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049600"/>
        <c:crosses val="autoZero"/>
        <c:auto val="1"/>
        <c:lblOffset val="100"/>
        <c:baseTimeUnit val="years"/>
      </c:dateAx>
      <c:valAx>
        <c:axId val="18104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04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DC-4BA6-BA11-37545186A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56128"/>
        <c:axId val="17985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DC-4BA6-BA11-37545186A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56128"/>
        <c:axId val="179858048"/>
      </c:lineChart>
      <c:dateAx>
        <c:axId val="17985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58048"/>
        <c:crosses val="autoZero"/>
        <c:auto val="1"/>
        <c:lblOffset val="100"/>
        <c:baseTimeUnit val="years"/>
      </c:dateAx>
      <c:valAx>
        <c:axId val="17985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5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6C-4D81-ACB6-DAAC5370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81088"/>
        <c:axId val="17988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6C-4D81-ACB6-DAAC5370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81088"/>
        <c:axId val="179883008"/>
      </c:lineChart>
      <c:dateAx>
        <c:axId val="17988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883008"/>
        <c:crosses val="autoZero"/>
        <c:auto val="1"/>
        <c:lblOffset val="100"/>
        <c:baseTimeUnit val="years"/>
      </c:dateAx>
      <c:valAx>
        <c:axId val="17988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88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45-4A17-AF8C-780D0A44B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10144"/>
        <c:axId val="17991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45-4A17-AF8C-780D0A44B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10144"/>
        <c:axId val="179912064"/>
      </c:lineChart>
      <c:dateAx>
        <c:axId val="17991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12064"/>
        <c:crosses val="autoZero"/>
        <c:auto val="1"/>
        <c:lblOffset val="100"/>
        <c:baseTimeUnit val="years"/>
      </c:dateAx>
      <c:valAx>
        <c:axId val="17991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91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C-4B5D-87FC-1123F7FD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39200"/>
        <c:axId val="17994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CC-4B5D-87FC-1123F7FD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39200"/>
        <c:axId val="179945472"/>
      </c:lineChart>
      <c:dateAx>
        <c:axId val="17993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45472"/>
        <c:crosses val="autoZero"/>
        <c:auto val="1"/>
        <c:lblOffset val="100"/>
        <c:baseTimeUnit val="years"/>
      </c:dateAx>
      <c:valAx>
        <c:axId val="17994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93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79-4A34-85DF-CBDC43F33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60192"/>
        <c:axId val="1811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79-4A34-85DF-CBDC43F33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60192"/>
        <c:axId val="181166464"/>
      </c:lineChart>
      <c:dateAx>
        <c:axId val="18116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66464"/>
        <c:crosses val="autoZero"/>
        <c:auto val="1"/>
        <c:lblOffset val="100"/>
        <c:baseTimeUnit val="years"/>
      </c:dateAx>
      <c:valAx>
        <c:axId val="18116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16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DE-4BA5-B497-E07467E55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1536"/>
        <c:axId val="18225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1156.78</c:v>
                </c:pt>
                <c:pt idx="1">
                  <c:v>1239.21</c:v>
                </c:pt>
                <c:pt idx="2">
                  <c:v>1196.58</c:v>
                </c:pt>
                <c:pt idx="3">
                  <c:v>776.75</c:v>
                </c:pt>
                <c:pt idx="4">
                  <c:v>438.26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DE-4BA5-B497-E07467E55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1536"/>
        <c:axId val="182256384"/>
      </c:lineChart>
      <c:dateAx>
        <c:axId val="1812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256384"/>
        <c:crosses val="autoZero"/>
        <c:auto val="1"/>
        <c:lblOffset val="100"/>
        <c:baseTimeUnit val="years"/>
      </c:dateAx>
      <c:valAx>
        <c:axId val="18225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2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14.62</c:v>
                </c:pt>
                <c:pt idx="1">
                  <c:v>13.6</c:v>
                </c:pt>
                <c:pt idx="2">
                  <c:v>11.25</c:v>
                </c:pt>
                <c:pt idx="3">
                  <c:v>9.84</c:v>
                </c:pt>
                <c:pt idx="4">
                  <c:v>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83-4CA1-B501-71D13A23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99648"/>
        <c:axId val="18230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33.82</c:v>
                </c:pt>
                <c:pt idx="1">
                  <c:v>38.14</c:v>
                </c:pt>
                <c:pt idx="2">
                  <c:v>38.28</c:v>
                </c:pt>
                <c:pt idx="3">
                  <c:v>38.49</c:v>
                </c:pt>
                <c:pt idx="4">
                  <c:v>39.86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83-4CA1-B501-71D13A23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99648"/>
        <c:axId val="182301824"/>
      </c:lineChart>
      <c:dateAx>
        <c:axId val="18229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01824"/>
        <c:crosses val="autoZero"/>
        <c:auto val="1"/>
        <c:lblOffset val="100"/>
        <c:baseTimeUnit val="years"/>
      </c:dateAx>
      <c:valAx>
        <c:axId val="18230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29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393.9</c:v>
                </c:pt>
                <c:pt idx="1">
                  <c:v>454.15</c:v>
                </c:pt>
                <c:pt idx="2">
                  <c:v>524.57000000000005</c:v>
                </c:pt>
                <c:pt idx="3">
                  <c:v>631.86</c:v>
                </c:pt>
                <c:pt idx="4">
                  <c:v>789.83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1-406B-8CAE-D6E06EA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00224"/>
        <c:axId val="1809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525.1</c:v>
                </c:pt>
                <c:pt idx="1">
                  <c:v>471.79</c:v>
                </c:pt>
                <c:pt idx="2">
                  <c:v>468.36</c:v>
                </c:pt>
                <c:pt idx="3">
                  <c:v>479.21</c:v>
                </c:pt>
                <c:pt idx="4">
                  <c:v>451.49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1-406B-8CAE-D6E06EA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00224"/>
        <c:axId val="180901760"/>
      </c:lineChart>
      <c:dateAx>
        <c:axId val="18090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901760"/>
        <c:crosses val="autoZero"/>
        <c:auto val="1"/>
        <c:lblOffset val="100"/>
        <c:baseTimeUnit val="years"/>
      </c:dateAx>
      <c:valAx>
        <c:axId val="1809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90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0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富山県　富山市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林業集落排水</v>
      </c>
      <c r="Q8" s="47"/>
      <c r="R8" s="47"/>
      <c r="S8" s="47"/>
      <c r="T8" s="47"/>
      <c r="U8" s="47"/>
      <c r="V8" s="47"/>
      <c r="W8" s="47" t="str">
        <f>データ!L6</f>
        <v>G2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418045</v>
      </c>
      <c r="AM8" s="49"/>
      <c r="AN8" s="49"/>
      <c r="AO8" s="49"/>
      <c r="AP8" s="49"/>
      <c r="AQ8" s="49"/>
      <c r="AR8" s="49"/>
      <c r="AS8" s="49"/>
      <c r="AT8" s="44">
        <f>データ!T6</f>
        <v>1241.77</v>
      </c>
      <c r="AU8" s="44"/>
      <c r="AV8" s="44"/>
      <c r="AW8" s="44"/>
      <c r="AX8" s="44"/>
      <c r="AY8" s="44"/>
      <c r="AZ8" s="44"/>
      <c r="BA8" s="44"/>
      <c r="BB8" s="44">
        <f>データ!U6</f>
        <v>336.65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3024</v>
      </c>
      <c r="AE10" s="49"/>
      <c r="AF10" s="49"/>
      <c r="AG10" s="49"/>
      <c r="AH10" s="49"/>
      <c r="AI10" s="49"/>
      <c r="AJ10" s="49"/>
      <c r="AK10" s="2"/>
      <c r="AL10" s="49">
        <f>データ!V6</f>
        <v>14</v>
      </c>
      <c r="AM10" s="49"/>
      <c r="AN10" s="49"/>
      <c r="AO10" s="49"/>
      <c r="AP10" s="49"/>
      <c r="AQ10" s="49"/>
      <c r="AR10" s="49"/>
      <c r="AS10" s="49"/>
      <c r="AT10" s="44">
        <f>データ!W6</f>
        <v>0.02</v>
      </c>
      <c r="AU10" s="44"/>
      <c r="AV10" s="44"/>
      <c r="AW10" s="44"/>
      <c r="AX10" s="44"/>
      <c r="AY10" s="44"/>
      <c r="AZ10" s="44"/>
      <c r="BA10" s="44"/>
      <c r="BB10" s="44">
        <f>データ!X6</f>
        <v>700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56</v>
      </c>
      <c r="N86" s="25" t="s">
        <v>56</v>
      </c>
      <c r="O86" s="25" t="str">
        <f>データ!EO6</f>
        <v>【0.00】</v>
      </c>
    </row>
  </sheetData>
  <sheetProtection algorithmName="SHA-512" hashValue="zvCpMxeTacXsbqhqul+kqItJxziTKDoZDUKZNRQao+rz+QPvwU5/vun/WnVXfntb5kTUkwk4kMgTBu5pcnbblw==" saltValue="EVGo1sU3+bJuNmVOV/Lhj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162019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富山県　富山市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</v>
      </c>
      <c r="Q6" s="33">
        <f t="shared" si="3"/>
        <v>100</v>
      </c>
      <c r="R6" s="33">
        <f t="shared" si="3"/>
        <v>3024</v>
      </c>
      <c r="S6" s="33">
        <f t="shared" si="3"/>
        <v>418045</v>
      </c>
      <c r="T6" s="33">
        <f t="shared" si="3"/>
        <v>1241.77</v>
      </c>
      <c r="U6" s="33">
        <f t="shared" si="3"/>
        <v>336.65</v>
      </c>
      <c r="V6" s="33">
        <f t="shared" si="3"/>
        <v>14</v>
      </c>
      <c r="W6" s="33">
        <f t="shared" si="3"/>
        <v>0.02</v>
      </c>
      <c r="X6" s="33">
        <f t="shared" si="3"/>
        <v>700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1156.78</v>
      </c>
      <c r="BL6" s="34">
        <f t="shared" si="7"/>
        <v>1239.21</v>
      </c>
      <c r="BM6" s="34">
        <f t="shared" si="7"/>
        <v>1196.58</v>
      </c>
      <c r="BN6" s="34">
        <f t="shared" si="7"/>
        <v>776.75</v>
      </c>
      <c r="BO6" s="34">
        <f t="shared" si="7"/>
        <v>438.26</v>
      </c>
      <c r="BP6" s="33" t="str">
        <f>IF(BP7="","",IF(BP7="-","【-】","【"&amp;SUBSTITUTE(TEXT(BP7,"#,##0.00"),"-","△")&amp;"】"))</f>
        <v>【520.82】</v>
      </c>
      <c r="BQ6" s="34">
        <f>IF(BQ7="",NA(),BQ7)</f>
        <v>14.62</v>
      </c>
      <c r="BR6" s="34">
        <f t="shared" ref="BR6:BZ6" si="8">IF(BR7="",NA(),BR7)</f>
        <v>13.6</v>
      </c>
      <c r="BS6" s="34">
        <f t="shared" si="8"/>
        <v>11.25</v>
      </c>
      <c r="BT6" s="34">
        <f t="shared" si="8"/>
        <v>9.84</v>
      </c>
      <c r="BU6" s="34">
        <f t="shared" si="8"/>
        <v>8.93</v>
      </c>
      <c r="BV6" s="34">
        <f t="shared" si="8"/>
        <v>33.82</v>
      </c>
      <c r="BW6" s="34">
        <f t="shared" si="8"/>
        <v>38.14</v>
      </c>
      <c r="BX6" s="34">
        <f t="shared" si="8"/>
        <v>38.28</v>
      </c>
      <c r="BY6" s="34">
        <f t="shared" si="8"/>
        <v>38.49</v>
      </c>
      <c r="BZ6" s="34">
        <f t="shared" si="8"/>
        <v>39.86</v>
      </c>
      <c r="CA6" s="33" t="str">
        <f>IF(CA7="","",IF(CA7="-","【-】","【"&amp;SUBSTITUTE(TEXT(CA7,"#,##0.00"),"-","△")&amp;"】"))</f>
        <v>【38.78】</v>
      </c>
      <c r="CB6" s="34">
        <f>IF(CB7="",NA(),CB7)</f>
        <v>393.9</v>
      </c>
      <c r="CC6" s="34">
        <f t="shared" ref="CC6:CK6" si="9">IF(CC7="",NA(),CC7)</f>
        <v>454.15</v>
      </c>
      <c r="CD6" s="34">
        <f t="shared" si="9"/>
        <v>524.57000000000005</v>
      </c>
      <c r="CE6" s="34">
        <f t="shared" si="9"/>
        <v>631.86</v>
      </c>
      <c r="CF6" s="34">
        <f t="shared" si="9"/>
        <v>789.83</v>
      </c>
      <c r="CG6" s="34">
        <f t="shared" si="9"/>
        <v>525.1</v>
      </c>
      <c r="CH6" s="34">
        <f t="shared" si="9"/>
        <v>471.79</v>
      </c>
      <c r="CI6" s="34">
        <f t="shared" si="9"/>
        <v>468.36</v>
      </c>
      <c r="CJ6" s="34">
        <f t="shared" si="9"/>
        <v>479.21</v>
      </c>
      <c r="CK6" s="34">
        <f t="shared" si="9"/>
        <v>451.49</v>
      </c>
      <c r="CL6" s="33" t="str">
        <f>IF(CL7="","",IF(CL7="-","【-】","【"&amp;SUBSTITUTE(TEXT(CL7,"#,##0.00"),"-","△")&amp;"】"))</f>
        <v>【460.50】</v>
      </c>
      <c r="CM6" s="34">
        <f>IF(CM7="",NA(),CM7)</f>
        <v>75</v>
      </c>
      <c r="CN6" s="34">
        <f t="shared" ref="CN6:CV6" si="10">IF(CN7="",NA(),CN7)</f>
        <v>75</v>
      </c>
      <c r="CO6" s="34">
        <f t="shared" si="10"/>
        <v>75</v>
      </c>
      <c r="CP6" s="34">
        <f t="shared" si="10"/>
        <v>75</v>
      </c>
      <c r="CQ6" s="34">
        <f t="shared" si="10"/>
        <v>75</v>
      </c>
      <c r="CR6" s="34">
        <f t="shared" si="10"/>
        <v>58.58</v>
      </c>
      <c r="CS6" s="34">
        <f t="shared" si="10"/>
        <v>56.52</v>
      </c>
      <c r="CT6" s="34">
        <f t="shared" si="10"/>
        <v>53.97</v>
      </c>
      <c r="CU6" s="34">
        <f t="shared" si="10"/>
        <v>40.53</v>
      </c>
      <c r="CV6" s="34">
        <f t="shared" si="10"/>
        <v>40.67</v>
      </c>
      <c r="CW6" s="33" t="str">
        <f>IF(CW7="","",IF(CW7="-","【-】","【"&amp;SUBSTITUTE(TEXT(CW7,"#,##0.00"),"-","△")&amp;"】"))</f>
        <v>【38.88】</v>
      </c>
      <c r="CX6" s="34">
        <f>IF(CX7="",NA(),CX7)</f>
        <v>95</v>
      </c>
      <c r="CY6" s="34">
        <f t="shared" ref="CY6:DG6" si="11">IF(CY7="",NA(),CY7)</f>
        <v>94.74</v>
      </c>
      <c r="CZ6" s="34">
        <f t="shared" si="11"/>
        <v>93.75</v>
      </c>
      <c r="DA6" s="34">
        <f t="shared" si="11"/>
        <v>100</v>
      </c>
      <c r="DB6" s="34">
        <f t="shared" si="11"/>
        <v>100</v>
      </c>
      <c r="DC6" s="34">
        <f t="shared" si="11"/>
        <v>89.31</v>
      </c>
      <c r="DD6" s="34">
        <f t="shared" si="11"/>
        <v>91.27</v>
      </c>
      <c r="DE6" s="34">
        <f t="shared" si="11"/>
        <v>92.01</v>
      </c>
      <c r="DF6" s="34">
        <f t="shared" si="11"/>
        <v>90.28</v>
      </c>
      <c r="DG6" s="34">
        <f t="shared" si="11"/>
        <v>89.47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0.02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162019</v>
      </c>
      <c r="D7" s="36">
        <v>47</v>
      </c>
      <c r="E7" s="36">
        <v>17</v>
      </c>
      <c r="F7" s="36">
        <v>7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</v>
      </c>
      <c r="Q7" s="37">
        <v>100</v>
      </c>
      <c r="R7" s="37">
        <v>3024</v>
      </c>
      <c r="S7" s="37">
        <v>418045</v>
      </c>
      <c r="T7" s="37">
        <v>1241.77</v>
      </c>
      <c r="U7" s="37">
        <v>336.65</v>
      </c>
      <c r="V7" s="37">
        <v>14</v>
      </c>
      <c r="W7" s="37">
        <v>0.02</v>
      </c>
      <c r="X7" s="37">
        <v>700</v>
      </c>
      <c r="Y7" s="37">
        <v>100</v>
      </c>
      <c r="Z7" s="37">
        <v>100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1156.78</v>
      </c>
      <c r="BL7" s="37">
        <v>1239.21</v>
      </c>
      <c r="BM7" s="37">
        <v>1196.58</v>
      </c>
      <c r="BN7" s="37">
        <v>776.75</v>
      </c>
      <c r="BO7" s="37">
        <v>438.26</v>
      </c>
      <c r="BP7" s="37">
        <v>520.82000000000005</v>
      </c>
      <c r="BQ7" s="37">
        <v>14.62</v>
      </c>
      <c r="BR7" s="37">
        <v>13.6</v>
      </c>
      <c r="BS7" s="37">
        <v>11.25</v>
      </c>
      <c r="BT7" s="37">
        <v>9.84</v>
      </c>
      <c r="BU7" s="37">
        <v>8.93</v>
      </c>
      <c r="BV7" s="37">
        <v>33.82</v>
      </c>
      <c r="BW7" s="37">
        <v>38.14</v>
      </c>
      <c r="BX7" s="37">
        <v>38.28</v>
      </c>
      <c r="BY7" s="37">
        <v>38.49</v>
      </c>
      <c r="BZ7" s="37">
        <v>39.86</v>
      </c>
      <c r="CA7" s="37">
        <v>38.78</v>
      </c>
      <c r="CB7" s="37">
        <v>393.9</v>
      </c>
      <c r="CC7" s="37">
        <v>454.15</v>
      </c>
      <c r="CD7" s="37">
        <v>524.57000000000005</v>
      </c>
      <c r="CE7" s="37">
        <v>631.86</v>
      </c>
      <c r="CF7" s="37">
        <v>789.83</v>
      </c>
      <c r="CG7" s="37">
        <v>525.1</v>
      </c>
      <c r="CH7" s="37">
        <v>471.79</v>
      </c>
      <c r="CI7" s="37">
        <v>468.36</v>
      </c>
      <c r="CJ7" s="37">
        <v>479.21</v>
      </c>
      <c r="CK7" s="37">
        <v>451.49</v>
      </c>
      <c r="CL7" s="37">
        <v>460.5</v>
      </c>
      <c r="CM7" s="37">
        <v>75</v>
      </c>
      <c r="CN7" s="37">
        <v>75</v>
      </c>
      <c r="CO7" s="37">
        <v>75</v>
      </c>
      <c r="CP7" s="37">
        <v>75</v>
      </c>
      <c r="CQ7" s="37">
        <v>75</v>
      </c>
      <c r="CR7" s="37">
        <v>58.58</v>
      </c>
      <c r="CS7" s="37">
        <v>56.52</v>
      </c>
      <c r="CT7" s="37">
        <v>53.97</v>
      </c>
      <c r="CU7" s="37">
        <v>40.53</v>
      </c>
      <c r="CV7" s="37">
        <v>40.67</v>
      </c>
      <c r="CW7" s="37">
        <v>38.880000000000003</v>
      </c>
      <c r="CX7" s="37">
        <v>95</v>
      </c>
      <c r="CY7" s="37">
        <v>94.74</v>
      </c>
      <c r="CZ7" s="37">
        <v>93.75</v>
      </c>
      <c r="DA7" s="37">
        <v>100</v>
      </c>
      <c r="DB7" s="37">
        <v>100</v>
      </c>
      <c r="DC7" s="37">
        <v>89.31</v>
      </c>
      <c r="DD7" s="37">
        <v>91.27</v>
      </c>
      <c r="DE7" s="37">
        <v>92.01</v>
      </c>
      <c r="DF7" s="37">
        <v>90.28</v>
      </c>
      <c r="DG7" s="37">
        <v>89.47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0.02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2019-01-18T05:32:54Z</cp:lastPrinted>
  <dcterms:created xsi:type="dcterms:W3CDTF">2018-12-03T09:35:14Z</dcterms:created>
  <dcterms:modified xsi:type="dcterms:W3CDTF">2019-02-07T02:23:28Z</dcterms:modified>
  <cp:category/>
</cp:coreProperties>
</file>