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NtY7XGA8GTylJj1S9ERJ5DzxXcmXCnY9L7V6RqCZLvC3zRU6YU9bfbeF1MYguZBuAV/0/MJMtK7eUHS28PIbw==" workbookSaltValue="p8spZzhLBTXQwaKxSPc9e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LT76" i="4"/>
  <c r="GQ51" i="4"/>
  <c r="LH30" i="4"/>
  <c r="IE76" i="4"/>
  <c r="GQ30" i="4"/>
  <c r="BZ30" i="4"/>
  <c r="BG30" i="4"/>
  <c r="LE76" i="4"/>
  <c r="HP76" i="4"/>
  <c r="BG51" i="4"/>
  <c r="AV76" i="4"/>
  <c r="KO51" i="4"/>
  <c r="FX51" i="4"/>
  <c r="FX30" i="4"/>
  <c r="KO30" i="4"/>
  <c r="HA76" i="4"/>
  <c r="AN51" i="4"/>
  <c r="FE30" i="4"/>
  <c r="AG76" i="4"/>
  <c r="JV30" i="4"/>
  <c r="AN30" i="4"/>
  <c r="KP76" i="4"/>
  <c r="FE51" i="4"/>
  <c r="JV51" i="4"/>
  <c r="KA76" i="4"/>
  <c r="EL51" i="4"/>
  <c r="JC30" i="4"/>
  <c r="JC51" i="4"/>
  <c r="GL76" i="4"/>
  <c r="U51" i="4"/>
  <c r="EL30" i="4"/>
  <c r="U30" i="4"/>
  <c r="R76" i="4"/>
</calcChain>
</file>

<file path=xl/sharedStrings.xml><?xml version="1.0" encoding="utf-8"?>
<sst xmlns="http://schemas.openxmlformats.org/spreadsheetml/2006/main" count="287" uniqueCount="149">
  <si>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</si>
  <si>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</si>
  <si>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</si>
  <si>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</si>
  <si>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</si>
  <si>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</si>
  <si>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</si>
  <si>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</si>
  <si>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</si>
  <si>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</si>
  <si>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</si>
  <si>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</si>
  <si>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</si>
  <si>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</si>
  <si>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</si>
  <si>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</si>
  <si>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</si>
  <si>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</si>
  <si>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</si>
  <si>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</si>
  <si>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</si>
  <si>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</si>
  <si>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</si>
  <si>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</si>
  <si>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</si>
  <si>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</si>
  <si>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</si>
  <si>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</si>
  <si>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</si>
  <si>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</si>
  <si>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</si>
  <si>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</si>
  <si>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</si>
  <si>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</si>
  <si>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</si>
  <si>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</si>
  <si>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</si>
  <si>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</si>
  <si>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</si>
  <si>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</si>
  <si>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</si>
  <si>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</si>
  <si>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</si>
  <si>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</si>
  <si>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</si>
  <si>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</si>
  <si>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</si>
  <si>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</si>
  <si>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</si>
  <si>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</si>
  <si>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</si>
  <si>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</si>
  <si>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</si>
  <si>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</si>
  <si>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</si>
  <si>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</si>
  <si>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</si>
  <si>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</si>
  <si>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</si>
  <si>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</si>
  <si>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</si>
  <si>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</si>
  <si>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</si>
  <si>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</si>
  <si>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</si>
  <si>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</si>
  <si>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</si>
  <si>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</si>
  <si>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</si>
  <si>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</si>
  <si>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</si>
  <si>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</si>
  <si>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</si>
  <si>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</si>
  <si>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</si>
  <si>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</si>
  <si>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</si>
  <si>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</si>
  <si>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</si>
  <si>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</si>
  <si>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</si>
  <si>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</si>
  <si>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</si>
  <si>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</si>
  <si>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</si>
  <si>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</si>
  <si>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</si>
  <si>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</si>
  <si>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</si>
  <si>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</si>
  <si>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</si>
  <si>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</si>
  <si>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</si>
  <si>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</si>
  <si>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</si>
  <si>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</si>
  <si>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</si>
  <si>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</si>
  <si>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</si>
  <si>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</si>
  <si>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</si>
  <si>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</si>
  <si>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</si>
  <si>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</si>
  <si>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</si>
  <si>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</si>
  <si>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</si>
  <si>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</si>
  <si>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</si>
  <si>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</si>
  <si>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</si>
  <si>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</si>
  <si>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</si>
  <si>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</si>
  <si>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</si>
  <si>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</si>
  <si>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</si>
  <si>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</si>
  <si>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</si>
  <si>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</si>
  <si>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</si>
  <si>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</si>
  <si>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</si>
  <si>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</si>
  <si>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</si>
  <si>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</si>
  <si>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</si>
  <si>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</si>
  <si>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富山市営駅北駐車場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</si>
  <si>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</si>
  <si>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</si>
  <si>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</si>
  <si>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</si>
  <si>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</si>
  <si>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</si>
  <si>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</si>
  <si>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</si>
  <si>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</si>
  <si>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</si>
  <si>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</si>
  <si>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</si>
  <si>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</si>
  <si>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</si>
  <si>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</si>
  <si>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</si>
  <si>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安定した駐車場運営を行うには、機器等の定期的な更新なども必要である。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37" eb="39">
      <t>コンゴ</t>
    </rPh>
    <rPh sb="41" eb="43">
      <t>ヒヨウ</t>
    </rPh>
    <rPh sb="44" eb="46">
      <t>フタン</t>
    </rPh>
    <rPh sb="47" eb="50">
      <t>タンネンド</t>
    </rPh>
    <rPh sb="51" eb="53">
      <t>シュウチュウ</t>
    </rPh>
    <rPh sb="58" eb="61">
      <t>ケイカクテキ</t>
    </rPh>
    <rPh sb="62" eb="64">
      <t>キキ</t>
    </rPh>
    <rPh sb="64" eb="65">
      <t>トウ</t>
    </rPh>
    <rPh sb="66" eb="68">
      <t>コウシン</t>
    </rPh>
    <rPh sb="70" eb="72">
      <t>シセツ</t>
    </rPh>
    <rPh sb="73" eb="74">
      <t>チョウ</t>
    </rPh>
    <rPh sb="74" eb="77">
      <t>ジュミョウカ</t>
    </rPh>
    <rPh sb="78" eb="79">
      <t>ツト</t>
    </rPh>
    <phoneticPr fontId="5"/>
  </si>
  <si>
    <t>　隣接のオーバードホールの駐車場として利用されることが多く、オーバードホールの行事の有無等により利用状況が左右されるため、稼働率が低い状況となっている。
　近隣には民間のコインパーキングも増えてきており、違法駐車が発生しない程度で、今後は定期駐車券の発行枚数を増やすなどし、稼働率が上がるよう努めたい。</t>
    <rPh sb="1" eb="3">
      <t>リンセツ</t>
    </rPh>
    <rPh sb="13" eb="15">
      <t>チュウシャ</t>
    </rPh>
    <rPh sb="15" eb="16">
      <t>ジョウ</t>
    </rPh>
    <rPh sb="19" eb="21">
      <t>リヨウ</t>
    </rPh>
    <rPh sb="27" eb="28">
      <t>オオ</t>
    </rPh>
    <rPh sb="39" eb="41">
      <t>ギョウジ</t>
    </rPh>
    <rPh sb="42" eb="44">
      <t>ウム</t>
    </rPh>
    <rPh sb="44" eb="45">
      <t>トウ</t>
    </rPh>
    <rPh sb="48" eb="50">
      <t>リヨウ</t>
    </rPh>
    <rPh sb="50" eb="52">
      <t>ジョウキョウ</t>
    </rPh>
    <rPh sb="53" eb="55">
      <t>サユウ</t>
    </rPh>
    <rPh sb="61" eb="63">
      <t>カドウ</t>
    </rPh>
    <rPh sb="63" eb="64">
      <t>リツ</t>
    </rPh>
    <rPh sb="65" eb="66">
      <t>ヒク</t>
    </rPh>
    <rPh sb="67" eb="69">
      <t>ジョウキョウ</t>
    </rPh>
    <rPh sb="78" eb="80">
      <t>キンリン</t>
    </rPh>
    <rPh sb="82" eb="84">
      <t>ミンカン</t>
    </rPh>
    <rPh sb="94" eb="95">
      <t>フ</t>
    </rPh>
    <rPh sb="102" eb="104">
      <t>イホウ</t>
    </rPh>
    <rPh sb="104" eb="106">
      <t>チュウシャ</t>
    </rPh>
    <rPh sb="107" eb="109">
      <t>ハッセイ</t>
    </rPh>
    <rPh sb="112" eb="114">
      <t>テイド</t>
    </rPh>
    <rPh sb="116" eb="118">
      <t>コンゴ</t>
    </rPh>
    <rPh sb="119" eb="121">
      <t>テイキ</t>
    </rPh>
    <rPh sb="121" eb="123">
      <t>チュウシャ</t>
    </rPh>
    <rPh sb="123" eb="124">
      <t>ケン</t>
    </rPh>
    <rPh sb="125" eb="127">
      <t>ハッコウ</t>
    </rPh>
    <rPh sb="127" eb="129">
      <t>マイスウ</t>
    </rPh>
    <rPh sb="130" eb="131">
      <t>フ</t>
    </rPh>
    <rPh sb="137" eb="139">
      <t>カドウ</t>
    </rPh>
    <rPh sb="139" eb="140">
      <t>リツ</t>
    </rPh>
    <rPh sb="141" eb="142">
      <t>ア</t>
    </rPh>
    <rPh sb="146" eb="147">
      <t>ツト</t>
    </rPh>
    <phoneticPr fontId="5"/>
  </si>
  <si>
    <t>　コスト削減にあたり、平成１８年度から指定管理者制度を導入しており、収益状況は黒字を継続している。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39" eb="41">
      <t>クロジ</t>
    </rPh>
    <rPh sb="42" eb="44">
      <t>ケイゾク</t>
    </rPh>
    <rPh sb="51" eb="53">
      <t>コンゴ</t>
    </rPh>
    <rPh sb="55" eb="57">
      <t>アンテイ</t>
    </rPh>
    <rPh sb="59" eb="61">
      <t>チュウシャ</t>
    </rPh>
    <rPh sb="61" eb="62">
      <t>ジョウ</t>
    </rPh>
    <rPh sb="62" eb="64">
      <t>ウンエイ</t>
    </rPh>
    <rPh sb="65" eb="66">
      <t>オコナ</t>
    </rPh>
    <rPh sb="70" eb="74">
      <t>チュウチョウキテキ</t>
    </rPh>
    <rPh sb="75" eb="77">
      <t>ケイエイ</t>
    </rPh>
    <rPh sb="77" eb="79">
      <t>センリャク</t>
    </rPh>
    <rPh sb="80" eb="82">
      <t>サクテイ</t>
    </rPh>
    <rPh sb="88" eb="90">
      <t>ケンゼン</t>
    </rPh>
    <rPh sb="90" eb="92">
      <t>ケイエイ</t>
    </rPh>
    <rPh sb="93" eb="94">
      <t>ツト</t>
    </rPh>
    <phoneticPr fontId="5"/>
  </si>
  <si>
    <t>　駐車場料金収入で駐車場に係る費用が賄えている黒字の状況で、平成２８年度に企業債の返還が完了したことにより、収益的収支比率が平成２８年度の133.5％から282.7％に大幅に上昇している。
　今後も駐車場の経年劣化に伴う設備更新や修繕に係る費用が増加することが予想されるが、計画的に設備更新等を実施するなどし、引き続き健全経営となるよう努めてまいりたい。</t>
    <rPh sb="1" eb="3">
      <t>チュウシャ</t>
    </rPh>
    <rPh sb="3" eb="4">
      <t>ジョウ</t>
    </rPh>
    <rPh sb="4" eb="6">
      <t>リョウキン</t>
    </rPh>
    <rPh sb="6" eb="8">
      <t>シュウニュウ</t>
    </rPh>
    <rPh sb="9" eb="12">
      <t>チュウシャジョウ</t>
    </rPh>
    <rPh sb="13" eb="14">
      <t>カカ</t>
    </rPh>
    <rPh sb="15" eb="17">
      <t>ヒヨウ</t>
    </rPh>
    <rPh sb="18" eb="19">
      <t>マカナ</t>
    </rPh>
    <rPh sb="23" eb="25">
      <t>クロジ</t>
    </rPh>
    <rPh sb="26" eb="28">
      <t>ジョウキョウ</t>
    </rPh>
    <rPh sb="30" eb="32">
      <t>ヘイセイ</t>
    </rPh>
    <rPh sb="34" eb="36">
      <t>ネンド</t>
    </rPh>
    <rPh sb="37" eb="39">
      <t>キギョウ</t>
    </rPh>
    <rPh sb="39" eb="40">
      <t>サイ</t>
    </rPh>
    <rPh sb="41" eb="43">
      <t>ヘンカン</t>
    </rPh>
    <rPh sb="44" eb="46">
      <t>カンリョウ</t>
    </rPh>
    <rPh sb="54" eb="57">
      <t>シュウエキテキ</t>
    </rPh>
    <rPh sb="57" eb="59">
      <t>シュウシ</t>
    </rPh>
    <rPh sb="59" eb="61">
      <t>ヒリツ</t>
    </rPh>
    <rPh sb="62" eb="64">
      <t>ヘイセイ</t>
    </rPh>
    <rPh sb="66" eb="68">
      <t>ネンド</t>
    </rPh>
    <rPh sb="84" eb="86">
      <t>オオハバ</t>
    </rPh>
    <rPh sb="87" eb="89">
      <t>ジョウショウ</t>
    </rPh>
    <rPh sb="96" eb="98">
      <t>コンゴ</t>
    </rPh>
    <rPh sb="99" eb="101">
      <t>チュウシャ</t>
    </rPh>
    <rPh sb="101" eb="102">
      <t>ジョウ</t>
    </rPh>
    <rPh sb="103" eb="105">
      <t>ケイネン</t>
    </rPh>
    <rPh sb="105" eb="107">
      <t>レッカ</t>
    </rPh>
    <rPh sb="108" eb="109">
      <t>トモナ</t>
    </rPh>
    <rPh sb="110" eb="112">
      <t>セツビ</t>
    </rPh>
    <rPh sb="112" eb="114">
      <t>コウシン</t>
    </rPh>
    <rPh sb="115" eb="117">
      <t>シュウゼン</t>
    </rPh>
    <rPh sb="118" eb="119">
      <t>カカ</t>
    </rPh>
    <rPh sb="120" eb="122">
      <t>ヒヨウ</t>
    </rPh>
    <rPh sb="123" eb="125">
      <t>ゾウカ</t>
    </rPh>
    <rPh sb="130" eb="132">
      <t>ヨソウ</t>
    </rPh>
    <rPh sb="137" eb="140">
      <t>ケイカクテキ</t>
    </rPh>
    <rPh sb="141" eb="143">
      <t>セツビ</t>
    </rPh>
    <rPh sb="143" eb="145">
      <t>コウシン</t>
    </rPh>
    <rPh sb="145" eb="146">
      <t>トウ</t>
    </rPh>
    <rPh sb="147" eb="149">
      <t>ジッシ</t>
    </rPh>
    <rPh sb="155" eb="156">
      <t>ヒ</t>
    </rPh>
    <rPh sb="157" eb="158">
      <t>ツヅ</t>
    </rPh>
    <rPh sb="159" eb="161">
      <t>ケンゼン</t>
    </rPh>
    <rPh sb="161" eb="163">
      <t>ケイエイ</t>
    </rPh>
    <rPh sb="168" eb="16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</si>
</sst>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85.3</c:v>
                </c:pt>
                <c:pt idx="1">
                  <c:v>92.3</c:v>
                </c:pt>
                <c:pt idx="2">
                  <c:v>101.7</c:v>
                </c:pt>
                <c:pt idx="3">
                  <c:v>133.5</c:v>
                </c:pt>
                <c:pt idx="4">
                  <c:v>282.7</c:v>
                </c:pt>
              </c:numCache>
            </c:numRef>
          </c:val>
          <c:extLst xmlns:c16r2="http://schemas.microsoft.com/office/drawing/2015/06/chart">
            <c:ext xmlns:c16="http://schemas.microsoft.com/office/drawing/2014/chart" uri="{C3380CC4-5D6E-409C-BE32-E72D297353CC}">
              <c16:uniqueId val="{00000000-B262-4DB2-9E04-B4983576EA4E}"/>
            </c:ext>
          </c:extLst>
        </c:ser>
        <c:dLbls>
          <c:showLegendKey val="0"/>
          <c:showVal val="0"/>
          <c:showCatName val="0"/>
          <c:showSerName val="0"/>
          <c:showPercent val="0"/>
          <c:showBubbleSize val="0"/>
        </c:dLbls>
        <c:gapWidth val="150"/>
        <c:axId val="79636736"/>
        <c:axId val="796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B262-4DB2-9E04-B4983576EA4E}"/>
            </c:ext>
          </c:extLst>
        </c:ser>
        <c:dLbls>
          <c:showLegendKey val="0"/>
          <c:showVal val="0"/>
          <c:showCatName val="0"/>
          <c:showSerName val="0"/>
          <c:showPercent val="0"/>
          <c:showBubbleSize val="0"/>
        </c:dLbls>
        <c:marker val="1"/>
        <c:smooth val="0"/>
        <c:axId val="79636736"/>
        <c:axId val="79647104"/>
      </c:lineChart>
      <c:dateAx>
        <c:axId val="79636736"/>
        <c:scaling>
          <c:orientation val="minMax"/>
        </c:scaling>
        <c:delete val="1"/>
        <c:axPos val="b"/>
        <c:numFmt formatCode="ge" sourceLinked="1"/>
        <c:majorTickMark val="none"/>
        <c:minorTickMark val="none"/>
        <c:tickLblPos val="none"/>
        <c:crossAx val="79647104"/>
        <c:crosses val="autoZero"/>
        <c:auto val="1"/>
        <c:lblOffset val="100"/>
        <c:baseTimeUnit val="years"/>
      </c:dateAx>
      <c:valAx>
        <c:axId val="796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6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195.8</c:v>
                </c:pt>
                <c:pt idx="1">
                  <c:v>112.1</c:v>
                </c:pt>
                <c:pt idx="2">
                  <c:v>37.200000000000003</c:v>
                </c:pt>
                <c:pt idx="3">
                  <c:v>0</c:v>
                </c:pt>
                <c:pt idx="4">
                  <c:v>0</c:v>
                </c:pt>
              </c:numCache>
            </c:numRef>
          </c:val>
          <c:extLst xmlns:c16r2="http://schemas.microsoft.com/office/drawing/2015/06/chart">
            <c:ext xmlns:c16="http://schemas.microsoft.com/office/drawing/2014/chart" uri="{C3380CC4-5D6E-409C-BE32-E72D297353CC}">
              <c16:uniqueId val="{00000000-0ED8-46C7-822C-F6E042559EBE}"/>
            </c:ext>
          </c:extLst>
        </c:ser>
        <c:dLbls>
          <c:showLegendKey val="0"/>
          <c:showVal val="0"/>
          <c:showCatName val="0"/>
          <c:showSerName val="0"/>
          <c:showPercent val="0"/>
          <c:showBubbleSize val="0"/>
        </c:dLbls>
        <c:gapWidth val="150"/>
        <c:axId val="89139456"/>
        <c:axId val="89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0ED8-46C7-822C-F6E042559EBE}"/>
            </c:ext>
          </c:extLst>
        </c:ser>
        <c:dLbls>
          <c:showLegendKey val="0"/>
          <c:showVal val="0"/>
          <c:showCatName val="0"/>
          <c:showSerName val="0"/>
          <c:showPercent val="0"/>
          <c:showBubbleSize val="0"/>
        </c:dLbls>
        <c:marker val="1"/>
        <c:smooth val="0"/>
        <c:axId val="89139456"/>
        <c:axId val="89149824"/>
      </c:lineChart>
      <c:dateAx>
        <c:axId val="89139456"/>
        <c:scaling>
          <c:orientation val="minMax"/>
        </c:scaling>
        <c:delete val="1"/>
        <c:axPos val="b"/>
        <c:numFmt formatCode="ge" sourceLinked="1"/>
        <c:majorTickMark val="none"/>
        <c:minorTickMark val="none"/>
        <c:tickLblPos val="none"/>
        <c:crossAx val="89149824"/>
        <c:crosses val="autoZero"/>
        <c:auto val="1"/>
        <c:lblOffset val="100"/>
        <c:baseTimeUnit val="years"/>
      </c:dateAx>
      <c:valAx>
        <c:axId val="8914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323-4E82-8997-99B95BB744F6}"/>
            </c:ext>
          </c:extLst>
        </c:ser>
        <c:dLbls>
          <c:showLegendKey val="0"/>
          <c:showVal val="0"/>
          <c:showCatName val="0"/>
          <c:showSerName val="0"/>
          <c:showPercent val="0"/>
          <c:showBubbleSize val="0"/>
        </c:dLbls>
        <c:gapWidth val="150"/>
        <c:axId val="89200512"/>
        <c:axId val="89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323-4E82-8997-99B95BB744F6}"/>
            </c:ext>
          </c:extLst>
        </c:ser>
        <c:dLbls>
          <c:showLegendKey val="0"/>
          <c:showVal val="0"/>
          <c:showCatName val="0"/>
          <c:showSerName val="0"/>
          <c:showPercent val="0"/>
          <c:showBubbleSize val="0"/>
        </c:dLbls>
        <c:marker val="1"/>
        <c:smooth val="0"/>
        <c:axId val="89200512"/>
        <c:axId val="89214976"/>
      </c:lineChart>
      <c:dateAx>
        <c:axId val="89200512"/>
        <c:scaling>
          <c:orientation val="minMax"/>
        </c:scaling>
        <c:delete val="1"/>
        <c:axPos val="b"/>
        <c:numFmt formatCode="ge" sourceLinked="1"/>
        <c:majorTickMark val="none"/>
        <c:minorTickMark val="none"/>
        <c:tickLblPos val="none"/>
        <c:crossAx val="89214976"/>
        <c:crosses val="autoZero"/>
        <c:auto val="1"/>
        <c:lblOffset val="100"/>
        <c:baseTimeUnit val="years"/>
      </c:dateAx>
      <c:valAx>
        <c:axId val="892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0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975-45AE-A308-30457BB619FF}"/>
            </c:ext>
          </c:extLst>
        </c:ser>
        <c:dLbls>
          <c:showLegendKey val="0"/>
          <c:showVal val="0"/>
          <c:showCatName val="0"/>
          <c:showSerName val="0"/>
          <c:showPercent val="0"/>
          <c:showBubbleSize val="0"/>
        </c:dLbls>
        <c:gapWidth val="150"/>
        <c:axId val="89232896"/>
        <c:axId val="892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975-45AE-A308-30457BB619FF}"/>
            </c:ext>
          </c:extLst>
        </c:ser>
        <c:dLbls>
          <c:showLegendKey val="0"/>
          <c:showVal val="0"/>
          <c:showCatName val="0"/>
          <c:showSerName val="0"/>
          <c:showPercent val="0"/>
          <c:showBubbleSize val="0"/>
        </c:dLbls>
        <c:marker val="1"/>
        <c:smooth val="0"/>
        <c:axId val="89232896"/>
        <c:axId val="89234816"/>
      </c:lineChart>
      <c:dateAx>
        <c:axId val="89232896"/>
        <c:scaling>
          <c:orientation val="minMax"/>
        </c:scaling>
        <c:delete val="1"/>
        <c:axPos val="b"/>
        <c:numFmt formatCode="ge" sourceLinked="1"/>
        <c:majorTickMark val="none"/>
        <c:minorTickMark val="none"/>
        <c:tickLblPos val="none"/>
        <c:crossAx val="89234816"/>
        <c:crosses val="autoZero"/>
        <c:auto val="1"/>
        <c:lblOffset val="100"/>
        <c:baseTimeUnit val="years"/>
      </c:dateAx>
      <c:valAx>
        <c:axId val="8923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3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E4-46A7-8B6B-0990176E8032}"/>
            </c:ext>
          </c:extLst>
        </c:ser>
        <c:dLbls>
          <c:showLegendKey val="0"/>
          <c:showVal val="0"/>
          <c:showCatName val="0"/>
          <c:showSerName val="0"/>
          <c:showPercent val="0"/>
          <c:showBubbleSize val="0"/>
        </c:dLbls>
        <c:gapWidth val="150"/>
        <c:axId val="89291392"/>
        <c:axId val="893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EDE4-46A7-8B6B-0990176E8032}"/>
            </c:ext>
          </c:extLst>
        </c:ser>
        <c:dLbls>
          <c:showLegendKey val="0"/>
          <c:showVal val="0"/>
          <c:showCatName val="0"/>
          <c:showSerName val="0"/>
          <c:showPercent val="0"/>
          <c:showBubbleSize val="0"/>
        </c:dLbls>
        <c:marker val="1"/>
        <c:smooth val="0"/>
        <c:axId val="89291392"/>
        <c:axId val="89301760"/>
      </c:lineChart>
      <c:dateAx>
        <c:axId val="89291392"/>
        <c:scaling>
          <c:orientation val="minMax"/>
        </c:scaling>
        <c:delete val="1"/>
        <c:axPos val="b"/>
        <c:numFmt formatCode="ge" sourceLinked="1"/>
        <c:majorTickMark val="none"/>
        <c:minorTickMark val="none"/>
        <c:tickLblPos val="none"/>
        <c:crossAx val="89301760"/>
        <c:crosses val="autoZero"/>
        <c:auto val="1"/>
        <c:lblOffset val="100"/>
        <c:baseTimeUnit val="years"/>
      </c:dateAx>
      <c:valAx>
        <c:axId val="893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9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DB-4A33-BAE5-61B831CD9D20}"/>
            </c:ext>
          </c:extLst>
        </c:ser>
        <c:dLbls>
          <c:showLegendKey val="0"/>
          <c:showVal val="0"/>
          <c:showCatName val="0"/>
          <c:showSerName val="0"/>
          <c:showPercent val="0"/>
          <c:showBubbleSize val="0"/>
        </c:dLbls>
        <c:gapWidth val="150"/>
        <c:axId val="89393792"/>
        <c:axId val="894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49DB-4A33-BAE5-61B831CD9D20}"/>
            </c:ext>
          </c:extLst>
        </c:ser>
        <c:dLbls>
          <c:showLegendKey val="0"/>
          <c:showVal val="0"/>
          <c:showCatName val="0"/>
          <c:showSerName val="0"/>
          <c:showPercent val="0"/>
          <c:showBubbleSize val="0"/>
        </c:dLbls>
        <c:marker val="1"/>
        <c:smooth val="0"/>
        <c:axId val="89393792"/>
        <c:axId val="89400064"/>
      </c:lineChart>
      <c:dateAx>
        <c:axId val="89393792"/>
        <c:scaling>
          <c:orientation val="minMax"/>
        </c:scaling>
        <c:delete val="1"/>
        <c:axPos val="b"/>
        <c:numFmt formatCode="ge" sourceLinked="1"/>
        <c:majorTickMark val="none"/>
        <c:minorTickMark val="none"/>
        <c:tickLblPos val="none"/>
        <c:crossAx val="89400064"/>
        <c:crosses val="autoZero"/>
        <c:auto val="1"/>
        <c:lblOffset val="100"/>
        <c:baseTimeUnit val="years"/>
      </c:dateAx>
      <c:valAx>
        <c:axId val="8940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39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58.1</c:v>
                </c:pt>
                <c:pt idx="1">
                  <c:v>61.6</c:v>
                </c:pt>
                <c:pt idx="2">
                  <c:v>61.9</c:v>
                </c:pt>
                <c:pt idx="3">
                  <c:v>58</c:v>
                </c:pt>
                <c:pt idx="4">
                  <c:v>57.2</c:v>
                </c:pt>
              </c:numCache>
            </c:numRef>
          </c:val>
          <c:extLst xmlns:c16r2="http://schemas.microsoft.com/office/drawing/2015/06/chart">
            <c:ext xmlns:c16="http://schemas.microsoft.com/office/drawing/2014/chart" uri="{C3380CC4-5D6E-409C-BE32-E72D297353CC}">
              <c16:uniqueId val="{00000000-D65D-4DCD-83D6-0A1A29E81BEA}"/>
            </c:ext>
          </c:extLst>
        </c:ser>
        <c:dLbls>
          <c:showLegendKey val="0"/>
          <c:showVal val="0"/>
          <c:showCatName val="0"/>
          <c:showSerName val="0"/>
          <c:showPercent val="0"/>
          <c:showBubbleSize val="0"/>
        </c:dLbls>
        <c:gapWidth val="150"/>
        <c:axId val="89436544"/>
        <c:axId val="8943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D65D-4DCD-83D6-0A1A29E81BEA}"/>
            </c:ext>
          </c:extLst>
        </c:ser>
        <c:dLbls>
          <c:showLegendKey val="0"/>
          <c:showVal val="0"/>
          <c:showCatName val="0"/>
          <c:showSerName val="0"/>
          <c:showPercent val="0"/>
          <c:showBubbleSize val="0"/>
        </c:dLbls>
        <c:marker val="1"/>
        <c:smooth val="0"/>
        <c:axId val="89436544"/>
        <c:axId val="89438464"/>
      </c:lineChart>
      <c:dateAx>
        <c:axId val="89436544"/>
        <c:scaling>
          <c:orientation val="minMax"/>
        </c:scaling>
        <c:delete val="1"/>
        <c:axPos val="b"/>
        <c:numFmt formatCode="ge" sourceLinked="1"/>
        <c:majorTickMark val="none"/>
        <c:minorTickMark val="none"/>
        <c:tickLblPos val="none"/>
        <c:crossAx val="89438464"/>
        <c:crosses val="autoZero"/>
        <c:auto val="1"/>
        <c:lblOffset val="100"/>
        <c:baseTimeUnit val="years"/>
      </c:dateAx>
      <c:valAx>
        <c:axId val="8943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3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65.599999999999994</c:v>
                </c:pt>
                <c:pt idx="1">
                  <c:v>68.099999999999994</c:v>
                </c:pt>
                <c:pt idx="2">
                  <c:v>71.900000000000006</c:v>
                </c:pt>
                <c:pt idx="3">
                  <c:v>70</c:v>
                </c:pt>
                <c:pt idx="4">
                  <c:v>68.3</c:v>
                </c:pt>
              </c:numCache>
            </c:numRef>
          </c:val>
          <c:extLst xmlns:c16r2="http://schemas.microsoft.com/office/drawing/2015/06/chart">
            <c:ext xmlns:c16="http://schemas.microsoft.com/office/drawing/2014/chart" uri="{C3380CC4-5D6E-409C-BE32-E72D297353CC}">
              <c16:uniqueId val="{00000000-A5CE-429E-AF64-6CC86A5853B0}"/>
            </c:ext>
          </c:extLst>
        </c:ser>
        <c:dLbls>
          <c:showLegendKey val="0"/>
          <c:showVal val="0"/>
          <c:showCatName val="0"/>
          <c:showSerName val="0"/>
          <c:showPercent val="0"/>
          <c:showBubbleSize val="0"/>
        </c:dLbls>
        <c:gapWidth val="150"/>
        <c:axId val="89497600"/>
        <c:axId val="894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A5CE-429E-AF64-6CC86A5853B0}"/>
            </c:ext>
          </c:extLst>
        </c:ser>
        <c:dLbls>
          <c:showLegendKey val="0"/>
          <c:showVal val="0"/>
          <c:showCatName val="0"/>
          <c:showSerName val="0"/>
          <c:showPercent val="0"/>
          <c:showBubbleSize val="0"/>
        </c:dLbls>
        <c:marker val="1"/>
        <c:smooth val="0"/>
        <c:axId val="89497600"/>
        <c:axId val="89499520"/>
      </c:lineChart>
      <c:dateAx>
        <c:axId val="89497600"/>
        <c:scaling>
          <c:orientation val="minMax"/>
        </c:scaling>
        <c:delete val="1"/>
        <c:axPos val="b"/>
        <c:numFmt formatCode="ge" sourceLinked="1"/>
        <c:majorTickMark val="none"/>
        <c:minorTickMark val="none"/>
        <c:tickLblPos val="none"/>
        <c:crossAx val="89499520"/>
        <c:crosses val="autoZero"/>
        <c:auto val="1"/>
        <c:lblOffset val="100"/>
        <c:baseTimeUnit val="years"/>
      </c:dateAx>
      <c:valAx>
        <c:axId val="8949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9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72802</c:v>
                </c:pt>
                <c:pt idx="1">
                  <c:v>81312</c:v>
                </c:pt>
                <c:pt idx="2">
                  <c:v>92801</c:v>
                </c:pt>
                <c:pt idx="3">
                  <c:v>83914</c:v>
                </c:pt>
                <c:pt idx="4">
                  <c:v>83624</c:v>
                </c:pt>
              </c:numCache>
            </c:numRef>
          </c:val>
          <c:extLst xmlns:c16r2="http://schemas.microsoft.com/office/drawing/2015/06/chart">
            <c:ext xmlns:c16="http://schemas.microsoft.com/office/drawing/2014/chart" uri="{C3380CC4-5D6E-409C-BE32-E72D297353CC}">
              <c16:uniqueId val="{00000000-AE18-4E11-AA84-FCB80F95B149}"/>
            </c:ext>
          </c:extLst>
        </c:ser>
        <c:dLbls>
          <c:showLegendKey val="0"/>
          <c:showVal val="0"/>
          <c:showCatName val="0"/>
          <c:showSerName val="0"/>
          <c:showPercent val="0"/>
          <c:showBubbleSize val="0"/>
        </c:dLbls>
        <c:gapWidth val="150"/>
        <c:axId val="89607168"/>
        <c:axId val="8961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AE18-4E11-AA84-FCB80F95B149}"/>
            </c:ext>
          </c:extLst>
        </c:ser>
        <c:dLbls>
          <c:showLegendKey val="0"/>
          <c:showVal val="0"/>
          <c:showCatName val="0"/>
          <c:showSerName val="0"/>
          <c:showPercent val="0"/>
          <c:showBubbleSize val="0"/>
        </c:dLbls>
        <c:marker val="1"/>
        <c:smooth val="0"/>
        <c:axId val="89607168"/>
        <c:axId val="89613440"/>
      </c:lineChart>
      <c:dateAx>
        <c:axId val="89607168"/>
        <c:scaling>
          <c:orientation val="minMax"/>
        </c:scaling>
        <c:delete val="1"/>
        <c:axPos val="b"/>
        <c:numFmt formatCode="ge" sourceLinked="1"/>
        <c:majorTickMark val="none"/>
        <c:minorTickMark val="none"/>
        <c:tickLblPos val="none"/>
        <c:crossAx val="89613440"/>
        <c:crosses val="autoZero"/>
        <c:auto val="1"/>
        <c:lblOffset val="100"/>
        <c:baseTimeUnit val="years"/>
      </c:dateAx>
      <c:valAx>
        <c:axId val="8961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5"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富山県富山市　富山市営駅北駐車場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17329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135</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85.3</v>
      </c>
      <c r="V31" s="118"/>
      <c r="W31" s="118"/>
      <c r="X31" s="118"/>
      <c r="Y31" s="118"/>
      <c r="Z31" s="118"/>
      <c r="AA31" s="118"/>
      <c r="AB31" s="118"/>
      <c r="AC31" s="118"/>
      <c r="AD31" s="118"/>
      <c r="AE31" s="118"/>
      <c r="AF31" s="118"/>
      <c r="AG31" s="118"/>
      <c r="AH31" s="118"/>
      <c r="AI31" s="118"/>
      <c r="AJ31" s="118"/>
      <c r="AK31" s="118"/>
      <c r="AL31" s="118"/>
      <c r="AM31" s="118"/>
      <c r="AN31" s="118">
        <f>データ!Z7</f>
        <v>92.3</v>
      </c>
      <c r="AO31" s="118"/>
      <c r="AP31" s="118"/>
      <c r="AQ31" s="118"/>
      <c r="AR31" s="118"/>
      <c r="AS31" s="118"/>
      <c r="AT31" s="118"/>
      <c r="AU31" s="118"/>
      <c r="AV31" s="118"/>
      <c r="AW31" s="118"/>
      <c r="AX31" s="118"/>
      <c r="AY31" s="118"/>
      <c r="AZ31" s="118"/>
      <c r="BA31" s="118"/>
      <c r="BB31" s="118"/>
      <c r="BC31" s="118"/>
      <c r="BD31" s="118"/>
      <c r="BE31" s="118"/>
      <c r="BF31" s="118"/>
      <c r="BG31" s="118">
        <f>データ!AA7</f>
        <v>101.7</v>
      </c>
      <c r="BH31" s="118"/>
      <c r="BI31" s="118"/>
      <c r="BJ31" s="118"/>
      <c r="BK31" s="118"/>
      <c r="BL31" s="118"/>
      <c r="BM31" s="118"/>
      <c r="BN31" s="118"/>
      <c r="BO31" s="118"/>
      <c r="BP31" s="118"/>
      <c r="BQ31" s="118"/>
      <c r="BR31" s="118"/>
      <c r="BS31" s="118"/>
      <c r="BT31" s="118"/>
      <c r="BU31" s="118"/>
      <c r="BV31" s="118"/>
      <c r="BW31" s="118"/>
      <c r="BX31" s="118"/>
      <c r="BY31" s="118"/>
      <c r="BZ31" s="118">
        <f>データ!AB7</f>
        <v>133.5</v>
      </c>
      <c r="CA31" s="118"/>
      <c r="CB31" s="118"/>
      <c r="CC31" s="118"/>
      <c r="CD31" s="118"/>
      <c r="CE31" s="118"/>
      <c r="CF31" s="118"/>
      <c r="CG31" s="118"/>
      <c r="CH31" s="118"/>
      <c r="CI31" s="118"/>
      <c r="CJ31" s="118"/>
      <c r="CK31" s="118"/>
      <c r="CL31" s="118"/>
      <c r="CM31" s="118"/>
      <c r="CN31" s="118"/>
      <c r="CO31" s="118"/>
      <c r="CP31" s="118"/>
      <c r="CQ31" s="118"/>
      <c r="CR31" s="118"/>
      <c r="CS31" s="118">
        <f>データ!AC7</f>
        <v>282.7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58.1</v>
      </c>
      <c r="JD31" s="120"/>
      <c r="JE31" s="120"/>
      <c r="JF31" s="120"/>
      <c r="JG31" s="120"/>
      <c r="JH31" s="120"/>
      <c r="JI31" s="120"/>
      <c r="JJ31" s="120"/>
      <c r="JK31" s="120"/>
      <c r="JL31" s="120"/>
      <c r="JM31" s="120"/>
      <c r="JN31" s="120"/>
      <c r="JO31" s="120"/>
      <c r="JP31" s="120"/>
      <c r="JQ31" s="120"/>
      <c r="JR31" s="120"/>
      <c r="JS31" s="120"/>
      <c r="JT31" s="120"/>
      <c r="JU31" s="121"/>
      <c r="JV31" s="119">
        <f>データ!DL7</f>
        <v>61.6</v>
      </c>
      <c r="JW31" s="120"/>
      <c r="JX31" s="120"/>
      <c r="JY31" s="120"/>
      <c r="JZ31" s="120"/>
      <c r="KA31" s="120"/>
      <c r="KB31" s="120"/>
      <c r="KC31" s="120"/>
      <c r="KD31" s="120"/>
      <c r="KE31" s="120"/>
      <c r="KF31" s="120"/>
      <c r="KG31" s="120"/>
      <c r="KH31" s="120"/>
      <c r="KI31" s="120"/>
      <c r="KJ31" s="120"/>
      <c r="KK31" s="120"/>
      <c r="KL31" s="120"/>
      <c r="KM31" s="120"/>
      <c r="KN31" s="121"/>
      <c r="KO31" s="119">
        <f>データ!DM7</f>
        <v>61.9</v>
      </c>
      <c r="KP31" s="120"/>
      <c r="KQ31" s="120"/>
      <c r="KR31" s="120"/>
      <c r="KS31" s="120"/>
      <c r="KT31" s="120"/>
      <c r="KU31" s="120"/>
      <c r="KV31" s="120"/>
      <c r="KW31" s="120"/>
      <c r="KX31" s="120"/>
      <c r="KY31" s="120"/>
      <c r="KZ31" s="120"/>
      <c r="LA31" s="120"/>
      <c r="LB31" s="120"/>
      <c r="LC31" s="120"/>
      <c r="LD31" s="120"/>
      <c r="LE31" s="120"/>
      <c r="LF31" s="120"/>
      <c r="LG31" s="121"/>
      <c r="LH31" s="119">
        <f>データ!DN7</f>
        <v>58</v>
      </c>
      <c r="LI31" s="120"/>
      <c r="LJ31" s="120"/>
      <c r="LK31" s="120"/>
      <c r="LL31" s="120"/>
      <c r="LM31" s="120"/>
      <c r="LN31" s="120"/>
      <c r="LO31" s="120"/>
      <c r="LP31" s="120"/>
      <c r="LQ31" s="120"/>
      <c r="LR31" s="120"/>
      <c r="LS31" s="120"/>
      <c r="LT31" s="120"/>
      <c r="LU31" s="120"/>
      <c r="LV31" s="120"/>
      <c r="LW31" s="120"/>
      <c r="LX31" s="120"/>
      <c r="LY31" s="120"/>
      <c r="LZ31" s="121"/>
      <c r="MA31" s="119">
        <f>データ!DO7</f>
        <v>57.2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68.099999999999994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71.900000000000006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70</v>
      </c>
      <c r="GR52" s="118"/>
      <c r="GS52" s="118"/>
      <c r="GT52" s="118"/>
      <c r="GU52" s="118"/>
      <c r="GV52" s="118"/>
      <c r="GW52" s="118"/>
      <c r="GX52" s="118"/>
      <c r="GY52" s="118"/>
      <c r="GZ52" s="118"/>
      <c r="HA52" s="118"/>
      <c r="HB52" s="118"/>
      <c r="HC52" s="118"/>
      <c r="HD52" s="118"/>
      <c r="HE52" s="118"/>
      <c r="HF52" s="118"/>
      <c r="HG52" s="118"/>
      <c r="HH52" s="118"/>
      <c r="HI52" s="118"/>
      <c r="HJ52" s="118">
        <f>データ!BJ7</f>
        <v>68.3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72802</v>
      </c>
      <c r="JD52" s="126"/>
      <c r="JE52" s="126"/>
      <c r="JF52" s="126"/>
      <c r="JG52" s="126"/>
      <c r="JH52" s="126"/>
      <c r="JI52" s="126"/>
      <c r="JJ52" s="126"/>
      <c r="JK52" s="126"/>
      <c r="JL52" s="126"/>
      <c r="JM52" s="126"/>
      <c r="JN52" s="126"/>
      <c r="JO52" s="126"/>
      <c r="JP52" s="126"/>
      <c r="JQ52" s="126"/>
      <c r="JR52" s="126"/>
      <c r="JS52" s="126"/>
      <c r="JT52" s="126"/>
      <c r="JU52" s="126"/>
      <c r="JV52" s="126">
        <f>データ!BR7</f>
        <v>81312</v>
      </c>
      <c r="JW52" s="126"/>
      <c r="JX52" s="126"/>
      <c r="JY52" s="126"/>
      <c r="JZ52" s="126"/>
      <c r="KA52" s="126"/>
      <c r="KB52" s="126"/>
      <c r="KC52" s="126"/>
      <c r="KD52" s="126"/>
      <c r="KE52" s="126"/>
      <c r="KF52" s="126"/>
      <c r="KG52" s="126"/>
      <c r="KH52" s="126"/>
      <c r="KI52" s="126"/>
      <c r="KJ52" s="126"/>
      <c r="KK52" s="126"/>
      <c r="KL52" s="126"/>
      <c r="KM52" s="126"/>
      <c r="KN52" s="126"/>
      <c r="KO52" s="126">
        <f>データ!BS7</f>
        <v>92801</v>
      </c>
      <c r="KP52" s="126"/>
      <c r="KQ52" s="126"/>
      <c r="KR52" s="126"/>
      <c r="KS52" s="126"/>
      <c r="KT52" s="126"/>
      <c r="KU52" s="126"/>
      <c r="KV52" s="126"/>
      <c r="KW52" s="126"/>
      <c r="KX52" s="126"/>
      <c r="KY52" s="126"/>
      <c r="KZ52" s="126"/>
      <c r="LA52" s="126"/>
      <c r="LB52" s="126"/>
      <c r="LC52" s="126"/>
      <c r="LD52" s="126"/>
      <c r="LE52" s="126"/>
      <c r="LF52" s="126"/>
      <c r="LG52" s="126"/>
      <c r="LH52" s="126">
        <f>データ!BT7</f>
        <v>83914</v>
      </c>
      <c r="LI52" s="126"/>
      <c r="LJ52" s="126"/>
      <c r="LK52" s="126"/>
      <c r="LL52" s="126"/>
      <c r="LM52" s="126"/>
      <c r="LN52" s="126"/>
      <c r="LO52" s="126"/>
      <c r="LP52" s="126"/>
      <c r="LQ52" s="126"/>
      <c r="LR52" s="126"/>
      <c r="LS52" s="126"/>
      <c r="LT52" s="126"/>
      <c r="LU52" s="126"/>
      <c r="LV52" s="126"/>
      <c r="LW52" s="126"/>
      <c r="LX52" s="126"/>
      <c r="LY52" s="126"/>
      <c r="LZ52" s="126"/>
      <c r="MA52" s="126">
        <f>データ!BU7</f>
        <v>83624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92662</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195.8</v>
      </c>
      <c r="KB77" s="120"/>
      <c r="KC77" s="120"/>
      <c r="KD77" s="120"/>
      <c r="KE77" s="120"/>
      <c r="KF77" s="120"/>
      <c r="KG77" s="120"/>
      <c r="KH77" s="120"/>
      <c r="KI77" s="120"/>
      <c r="KJ77" s="120"/>
      <c r="KK77" s="120"/>
      <c r="KL77" s="120"/>
      <c r="KM77" s="120"/>
      <c r="KN77" s="120"/>
      <c r="KO77" s="121"/>
      <c r="KP77" s="119">
        <f>データ!DA7</f>
        <v>112.1</v>
      </c>
      <c r="KQ77" s="120"/>
      <c r="KR77" s="120"/>
      <c r="KS77" s="120"/>
      <c r="KT77" s="120"/>
      <c r="KU77" s="120"/>
      <c r="KV77" s="120"/>
      <c r="KW77" s="120"/>
      <c r="KX77" s="120"/>
      <c r="KY77" s="120"/>
      <c r="KZ77" s="120"/>
      <c r="LA77" s="120"/>
      <c r="LB77" s="120"/>
      <c r="LC77" s="120"/>
      <c r="LD77" s="121"/>
      <c r="LE77" s="119">
        <f>データ!DB7</f>
        <v>37.200000000000003</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WNmAuNyfOvwtK0hpL9f78bWsSgOTIIi/m6bVdh9Y4eBNzmmtZ9jWdrUQ+ZMe46QcoaSd2Ard5r3njabaR2d6Tw==" saltValue="aHVu9ZCvcijhsPlblCEqv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100</v>
      </c>
      <c r="AN5" s="59" t="s">
        <v>101</v>
      </c>
      <c r="AO5" s="59" t="s">
        <v>102</v>
      </c>
      <c r="AP5" s="59" t="s">
        <v>103</v>
      </c>
      <c r="AQ5" s="59" t="s">
        <v>104</v>
      </c>
      <c r="AR5" s="59" t="s">
        <v>105</v>
      </c>
      <c r="AS5" s="59" t="s">
        <v>106</v>
      </c>
      <c r="AT5" s="59" t="s">
        <v>107</v>
      </c>
      <c r="AU5" s="59" t="s">
        <v>110</v>
      </c>
      <c r="AV5" s="59" t="s">
        <v>111</v>
      </c>
      <c r="AW5" s="59" t="s">
        <v>112</v>
      </c>
      <c r="AX5" s="59" t="s">
        <v>113</v>
      </c>
      <c r="AY5" s="59" t="s">
        <v>114</v>
      </c>
      <c r="AZ5" s="59" t="s">
        <v>102</v>
      </c>
      <c r="BA5" s="59" t="s">
        <v>103</v>
      </c>
      <c r="BB5" s="59" t="s">
        <v>104</v>
      </c>
      <c r="BC5" s="59" t="s">
        <v>105</v>
      </c>
      <c r="BD5" s="59" t="s">
        <v>106</v>
      </c>
      <c r="BE5" s="59" t="s">
        <v>107</v>
      </c>
      <c r="BF5" s="59" t="s">
        <v>108</v>
      </c>
      <c r="BG5" s="59" t="s">
        <v>98</v>
      </c>
      <c r="BH5" s="59" t="s">
        <v>112</v>
      </c>
      <c r="BI5" s="59" t="s">
        <v>100</v>
      </c>
      <c r="BJ5" s="59" t="s">
        <v>101</v>
      </c>
      <c r="BK5" s="59" t="s">
        <v>102</v>
      </c>
      <c r="BL5" s="59" t="s">
        <v>103</v>
      </c>
      <c r="BM5" s="59" t="s">
        <v>104</v>
      </c>
      <c r="BN5" s="59" t="s">
        <v>105</v>
      </c>
      <c r="BO5" s="59" t="s">
        <v>106</v>
      </c>
      <c r="BP5" s="59" t="s">
        <v>107</v>
      </c>
      <c r="BQ5" s="59" t="s">
        <v>110</v>
      </c>
      <c r="BR5" s="59" t="s">
        <v>109</v>
      </c>
      <c r="BS5" s="59" t="s">
        <v>99</v>
      </c>
      <c r="BT5" s="59" t="s">
        <v>115</v>
      </c>
      <c r="BU5" s="59" t="s">
        <v>116</v>
      </c>
      <c r="BV5" s="59" t="s">
        <v>102</v>
      </c>
      <c r="BW5" s="59" t="s">
        <v>103</v>
      </c>
      <c r="BX5" s="59" t="s">
        <v>104</v>
      </c>
      <c r="BY5" s="59" t="s">
        <v>105</v>
      </c>
      <c r="BZ5" s="59" t="s">
        <v>106</v>
      </c>
      <c r="CA5" s="59" t="s">
        <v>107</v>
      </c>
      <c r="CB5" s="59" t="s">
        <v>110</v>
      </c>
      <c r="CC5" s="59" t="s">
        <v>98</v>
      </c>
      <c r="CD5" s="59" t="s">
        <v>99</v>
      </c>
      <c r="CE5" s="59" t="s">
        <v>100</v>
      </c>
      <c r="CF5" s="59" t="s">
        <v>117</v>
      </c>
      <c r="CG5" s="59" t="s">
        <v>102</v>
      </c>
      <c r="CH5" s="59" t="s">
        <v>103</v>
      </c>
      <c r="CI5" s="59" t="s">
        <v>104</v>
      </c>
      <c r="CJ5" s="59" t="s">
        <v>105</v>
      </c>
      <c r="CK5" s="59" t="s">
        <v>106</v>
      </c>
      <c r="CL5" s="59" t="s">
        <v>107</v>
      </c>
      <c r="CM5" s="151"/>
      <c r="CN5" s="151"/>
      <c r="CO5" s="59" t="s">
        <v>118</v>
      </c>
      <c r="CP5" s="59" t="s">
        <v>119</v>
      </c>
      <c r="CQ5" s="59" t="s">
        <v>120</v>
      </c>
      <c r="CR5" s="59" t="s">
        <v>121</v>
      </c>
      <c r="CS5" s="59" t="s">
        <v>117</v>
      </c>
      <c r="CT5" s="59" t="s">
        <v>102</v>
      </c>
      <c r="CU5" s="59" t="s">
        <v>103</v>
      </c>
      <c r="CV5" s="59" t="s">
        <v>104</v>
      </c>
      <c r="CW5" s="59" t="s">
        <v>105</v>
      </c>
      <c r="CX5" s="59" t="s">
        <v>106</v>
      </c>
      <c r="CY5" s="59" t="s">
        <v>107</v>
      </c>
      <c r="CZ5" s="59" t="s">
        <v>118</v>
      </c>
      <c r="DA5" s="59" t="s">
        <v>111</v>
      </c>
      <c r="DB5" s="59" t="s">
        <v>112</v>
      </c>
      <c r="DC5" s="59" t="s">
        <v>121</v>
      </c>
      <c r="DD5" s="59" t="s">
        <v>117</v>
      </c>
      <c r="DE5" s="59" t="s">
        <v>102</v>
      </c>
      <c r="DF5" s="59" t="s">
        <v>103</v>
      </c>
      <c r="DG5" s="59" t="s">
        <v>104</v>
      </c>
      <c r="DH5" s="59" t="s">
        <v>105</v>
      </c>
      <c r="DI5" s="59" t="s">
        <v>106</v>
      </c>
      <c r="DJ5" s="59" t="s">
        <v>44</v>
      </c>
      <c r="DK5" s="59" t="s">
        <v>110</v>
      </c>
      <c r="DL5" s="59" t="s">
        <v>109</v>
      </c>
      <c r="DM5" s="59" t="s">
        <v>99</v>
      </c>
      <c r="DN5" s="59" t="s">
        <v>100</v>
      </c>
      <c r="DO5" s="59" t="s">
        <v>101</v>
      </c>
      <c r="DP5" s="59" t="s">
        <v>102</v>
      </c>
      <c r="DQ5" s="59" t="s">
        <v>103</v>
      </c>
      <c r="DR5" s="59" t="s">
        <v>104</v>
      </c>
      <c r="DS5" s="59" t="s">
        <v>105</v>
      </c>
      <c r="DT5" s="59" t="s">
        <v>106</v>
      </c>
      <c r="DU5" s="59" t="s">
        <v>107</v>
      </c>
    </row>
    <row r="6" spans="1:125" s="66" customFormat="1" x14ac:dyDescent="0.15">
      <c r="A6" s="49" t="s">
        <v>122</v>
      </c>
      <c r="B6" s="60">
        <f>B8</f>
        <v>2017</v>
      </c>
      <c r="C6" s="60">
        <f t="shared" ref="C6:X6" si="1">C8</f>
        <v>162019</v>
      </c>
      <c r="D6" s="60">
        <f t="shared" si="1"/>
        <v>47</v>
      </c>
      <c r="E6" s="60">
        <f t="shared" si="1"/>
        <v>14</v>
      </c>
      <c r="F6" s="60">
        <f t="shared" si="1"/>
        <v>0</v>
      </c>
      <c r="G6" s="60">
        <f t="shared" si="1"/>
        <v>7</v>
      </c>
      <c r="H6" s="60" t="str">
        <f>SUBSTITUTE(H8,"　","")</f>
        <v>富山県富山市</v>
      </c>
      <c r="I6" s="60" t="str">
        <f t="shared" si="1"/>
        <v>富山市営駅北駐車場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21</v>
      </c>
      <c r="S6" s="62" t="str">
        <f t="shared" si="1"/>
        <v>駅</v>
      </c>
      <c r="T6" s="62" t="str">
        <f t="shared" si="1"/>
        <v>無</v>
      </c>
      <c r="U6" s="63">
        <f t="shared" si="1"/>
        <v>17329</v>
      </c>
      <c r="V6" s="63">
        <f t="shared" si="1"/>
        <v>640</v>
      </c>
      <c r="W6" s="63">
        <f t="shared" si="1"/>
        <v>320</v>
      </c>
      <c r="X6" s="62" t="str">
        <f t="shared" si="1"/>
        <v>代行制</v>
      </c>
      <c r="Y6" s="64">
        <f>IF(Y8="-",NA(),Y8)</f>
        <v>85.3</v>
      </c>
      <c r="Z6" s="64">
        <f t="shared" ref="Z6:AH6" si="2">IF(Z8="-",NA(),Z8)</f>
        <v>92.3</v>
      </c>
      <c r="AA6" s="64">
        <f t="shared" si="2"/>
        <v>101.7</v>
      </c>
      <c r="AB6" s="64">
        <f t="shared" si="2"/>
        <v>133.5</v>
      </c>
      <c r="AC6" s="64">
        <f t="shared" si="2"/>
        <v>282.7</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65.599999999999994</v>
      </c>
      <c r="BG6" s="64">
        <f t="shared" ref="BG6:BO6" si="5">IF(BG8="-",NA(),BG8)</f>
        <v>68.099999999999994</v>
      </c>
      <c r="BH6" s="64">
        <f t="shared" si="5"/>
        <v>71.900000000000006</v>
      </c>
      <c r="BI6" s="64">
        <f t="shared" si="5"/>
        <v>70</v>
      </c>
      <c r="BJ6" s="64">
        <f t="shared" si="5"/>
        <v>68.3</v>
      </c>
      <c r="BK6" s="64">
        <f t="shared" si="5"/>
        <v>28.1</v>
      </c>
      <c r="BL6" s="64">
        <f t="shared" si="5"/>
        <v>33.6</v>
      </c>
      <c r="BM6" s="64">
        <f t="shared" si="5"/>
        <v>33.200000000000003</v>
      </c>
      <c r="BN6" s="64">
        <f t="shared" si="5"/>
        <v>29.6</v>
      </c>
      <c r="BO6" s="64">
        <f t="shared" si="5"/>
        <v>29.2</v>
      </c>
      <c r="BP6" s="61" t="str">
        <f>IF(BP8="-","",IF(BP8="-","【-】","【"&amp;SUBSTITUTE(TEXT(BP8,"#,##0.0"),"-","△")&amp;"】"))</f>
        <v>【26.4】</v>
      </c>
      <c r="BQ6" s="65">
        <f>IF(BQ8="-",NA(),BQ8)</f>
        <v>72802</v>
      </c>
      <c r="BR6" s="65">
        <f t="shared" ref="BR6:BZ6" si="6">IF(BR8="-",NA(),BR8)</f>
        <v>81312</v>
      </c>
      <c r="BS6" s="65">
        <f t="shared" si="6"/>
        <v>92801</v>
      </c>
      <c r="BT6" s="65">
        <f t="shared" si="6"/>
        <v>83914</v>
      </c>
      <c r="BU6" s="65">
        <f t="shared" si="6"/>
        <v>83624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123</v>
      </c>
      <c r="CM6" s="63">
        <f t="shared" ref="CM6:CN6" si="7">CM8</f>
        <v>75</v>
      </c>
      <c r="CN6" s="63">
        <f t="shared" si="7"/>
        <v>92662</v>
      </c>
      <c r="CO6" s="64"/>
      <c r="CP6" s="64"/>
      <c r="CQ6" s="64"/>
      <c r="CR6" s="64"/>
      <c r="CS6" s="64"/>
      <c r="CT6" s="64"/>
      <c r="CU6" s="64"/>
      <c r="CV6" s="64"/>
      <c r="CW6" s="64"/>
      <c r="CX6" s="64"/>
      <c r="CY6" s="61" t="s">
        <v>124</v>
      </c>
      <c r="CZ6" s="64">
        <f>IF(CZ8="-",NA(),CZ8)</f>
        <v>195.8</v>
      </c>
      <c r="DA6" s="64">
        <f t="shared" ref="DA6:DI6" si="8">IF(DA8="-",NA(),DA8)</f>
        <v>112.1</v>
      </c>
      <c r="DB6" s="64">
        <f t="shared" si="8"/>
        <v>37.200000000000003</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58.1</v>
      </c>
      <c r="DL6" s="64">
        <f t="shared" ref="DL6:DT6" si="9">IF(DL8="-",NA(),DL8)</f>
        <v>61.6</v>
      </c>
      <c r="DM6" s="64">
        <f t="shared" si="9"/>
        <v>61.9</v>
      </c>
      <c r="DN6" s="64">
        <f t="shared" si="9"/>
        <v>58</v>
      </c>
      <c r="DO6" s="64">
        <f t="shared" si="9"/>
        <v>57.2</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125</v>
      </c>
      <c r="B7" s="60">
        <f t="shared" ref="B7:X7" si="10">B8</f>
        <v>2017</v>
      </c>
      <c r="C7" s="60">
        <f t="shared" si="10"/>
        <v>162019</v>
      </c>
      <c r="D7" s="60">
        <f t="shared" si="10"/>
        <v>47</v>
      </c>
      <c r="E7" s="60">
        <f t="shared" si="10"/>
        <v>14</v>
      </c>
      <c r="F7" s="60">
        <f t="shared" si="10"/>
        <v>0</v>
      </c>
      <c r="G7" s="60">
        <f t="shared" si="10"/>
        <v>7</v>
      </c>
      <c r="H7" s="60" t="str">
        <f t="shared" si="10"/>
        <v>富山県　富山市</v>
      </c>
      <c r="I7" s="60" t="str">
        <f t="shared" si="10"/>
        <v>富山市営駅北駐車場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21</v>
      </c>
      <c r="S7" s="62" t="str">
        <f t="shared" si="10"/>
        <v>駅</v>
      </c>
      <c r="T7" s="62" t="str">
        <f t="shared" si="10"/>
        <v>無</v>
      </c>
      <c r="U7" s="63">
        <f t="shared" si="10"/>
        <v>17329</v>
      </c>
      <c r="V7" s="63">
        <f t="shared" si="10"/>
        <v>640</v>
      </c>
      <c r="W7" s="63">
        <f t="shared" si="10"/>
        <v>320</v>
      </c>
      <c r="X7" s="62" t="str">
        <f t="shared" si="10"/>
        <v>代行制</v>
      </c>
      <c r="Y7" s="64">
        <f>Y8</f>
        <v>85.3</v>
      </c>
      <c r="Z7" s="64">
        <f t="shared" ref="Z7:AH7" si="11">Z8</f>
        <v>92.3</v>
      </c>
      <c r="AA7" s="64">
        <f t="shared" si="11"/>
        <v>101.7</v>
      </c>
      <c r="AB7" s="64">
        <f t="shared" si="11"/>
        <v>133.5</v>
      </c>
      <c r="AC7" s="64">
        <f t="shared" si="11"/>
        <v>282.7</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65.599999999999994</v>
      </c>
      <c r="BG7" s="64">
        <f t="shared" ref="BG7:BO7" si="14">BG8</f>
        <v>68.099999999999994</v>
      </c>
      <c r="BH7" s="64">
        <f t="shared" si="14"/>
        <v>71.900000000000006</v>
      </c>
      <c r="BI7" s="64">
        <f t="shared" si="14"/>
        <v>70</v>
      </c>
      <c r="BJ7" s="64">
        <f t="shared" si="14"/>
        <v>68.3</v>
      </c>
      <c r="BK7" s="64">
        <f t="shared" si="14"/>
        <v>28.1</v>
      </c>
      <c r="BL7" s="64">
        <f t="shared" si="14"/>
        <v>33.6</v>
      </c>
      <c r="BM7" s="64">
        <f t="shared" si="14"/>
        <v>33.200000000000003</v>
      </c>
      <c r="BN7" s="64">
        <f t="shared" si="14"/>
        <v>29.6</v>
      </c>
      <c r="BO7" s="64">
        <f t="shared" si="14"/>
        <v>29.2</v>
      </c>
      <c r="BP7" s="61"/>
      <c r="BQ7" s="65">
        <f>BQ8</f>
        <v>72802</v>
      </c>
      <c r="BR7" s="65">
        <f t="shared" ref="BR7:BZ7" si="15">BR8</f>
        <v>81312</v>
      </c>
      <c r="BS7" s="65">
        <f t="shared" si="15"/>
        <v>92801</v>
      </c>
      <c r="BT7" s="65">
        <f t="shared" si="15"/>
        <v>83914</v>
      </c>
      <c r="BU7" s="65">
        <f t="shared" si="15"/>
        <v>83624</v>
      </c>
      <c r="BV7" s="65">
        <f t="shared" si="15"/>
        <v>39173</v>
      </c>
      <c r="BW7" s="65">
        <f t="shared" si="15"/>
        <v>44860</v>
      </c>
      <c r="BX7" s="65">
        <f t="shared" si="15"/>
        <v>37496</v>
      </c>
      <c r="BY7" s="65">
        <f t="shared" si="15"/>
        <v>31888</v>
      </c>
      <c r="BZ7" s="65">
        <f t="shared" si="15"/>
        <v>13314</v>
      </c>
      <c r="CA7" s="63"/>
      <c r="CB7" s="64" t="s">
        <v>126</v>
      </c>
      <c r="CC7" s="64" t="s">
        <v>126</v>
      </c>
      <c r="CD7" s="64" t="s">
        <v>126</v>
      </c>
      <c r="CE7" s="64" t="s">
        <v>126</v>
      </c>
      <c r="CF7" s="64" t="s">
        <v>126</v>
      </c>
      <c r="CG7" s="64" t="s">
        <v>126</v>
      </c>
      <c r="CH7" s="64" t="s">
        <v>126</v>
      </c>
      <c r="CI7" s="64" t="s">
        <v>126</v>
      </c>
      <c r="CJ7" s="64" t="s">
        <v>126</v>
      </c>
      <c r="CK7" s="64" t="s">
        <v>124</v>
      </c>
      <c r="CL7" s="61"/>
      <c r="CM7" s="63">
        <f>CM8</f>
        <v>75</v>
      </c>
      <c r="CN7" s="63">
        <f>CN8</f>
        <v>92662</v>
      </c>
      <c r="CO7" s="64" t="s">
        <v>126</v>
      </c>
      <c r="CP7" s="64" t="s">
        <v>126</v>
      </c>
      <c r="CQ7" s="64" t="s">
        <v>126</v>
      </c>
      <c r="CR7" s="64" t="s">
        <v>126</v>
      </c>
      <c r="CS7" s="64" t="s">
        <v>126</v>
      </c>
      <c r="CT7" s="64" t="s">
        <v>126</v>
      </c>
      <c r="CU7" s="64" t="s">
        <v>126</v>
      </c>
      <c r="CV7" s="64" t="s">
        <v>126</v>
      </c>
      <c r="CW7" s="64" t="s">
        <v>126</v>
      </c>
      <c r="CX7" s="64" t="s">
        <v>124</v>
      </c>
      <c r="CY7" s="61"/>
      <c r="CZ7" s="64">
        <f>CZ8</f>
        <v>195.8</v>
      </c>
      <c r="DA7" s="64">
        <f t="shared" ref="DA7:DI7" si="16">DA8</f>
        <v>112.1</v>
      </c>
      <c r="DB7" s="64">
        <f t="shared" si="16"/>
        <v>37.200000000000003</v>
      </c>
      <c r="DC7" s="64">
        <f t="shared" si="16"/>
        <v>0</v>
      </c>
      <c r="DD7" s="64">
        <f t="shared" si="16"/>
        <v>0</v>
      </c>
      <c r="DE7" s="64">
        <f t="shared" si="16"/>
        <v>328.3</v>
      </c>
      <c r="DF7" s="64">
        <f t="shared" si="16"/>
        <v>254</v>
      </c>
      <c r="DG7" s="64">
        <f t="shared" si="16"/>
        <v>280</v>
      </c>
      <c r="DH7" s="64">
        <f t="shared" si="16"/>
        <v>239.6</v>
      </c>
      <c r="DI7" s="64">
        <f t="shared" si="16"/>
        <v>224.1</v>
      </c>
      <c r="DJ7" s="61"/>
      <c r="DK7" s="64">
        <f>DK8</f>
        <v>58.1</v>
      </c>
      <c r="DL7" s="64">
        <f t="shared" ref="DL7:DT7" si="17">DL8</f>
        <v>61.6</v>
      </c>
      <c r="DM7" s="64">
        <f t="shared" si="17"/>
        <v>61.9</v>
      </c>
      <c r="DN7" s="64">
        <f t="shared" si="17"/>
        <v>58</v>
      </c>
      <c r="DO7" s="64">
        <f t="shared" si="17"/>
        <v>57.2</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162019</v>
      </c>
      <c r="D8" s="67">
        <v>47</v>
      </c>
      <c r="E8" s="67">
        <v>14</v>
      </c>
      <c r="F8" s="67">
        <v>0</v>
      </c>
      <c r="G8" s="67">
        <v>7</v>
      </c>
      <c r="H8" s="67" t="s">
        <v>127</v>
      </c>
      <c r="I8" s="67" t="s">
        <v>128</v>
      </c>
      <c r="J8" s="67" t="s">
        <v>129</v>
      </c>
      <c r="K8" s="67" t="s">
        <v>130</v>
      </c>
      <c r="L8" s="67" t="s">
        <v>131</v>
      </c>
      <c r="M8" s="67" t="s">
        <v>132</v>
      </c>
      <c r="N8" s="67" t="s">
        <v>133</v>
      </c>
      <c r="O8" s="68" t="s">
        <v>134</v>
      </c>
      <c r="P8" s="69" t="s">
        <v>135</v>
      </c>
      <c r="Q8" s="69" t="s">
        <v>136</v>
      </c>
      <c r="R8" s="70">
        <v>21</v>
      </c>
      <c r="S8" s="69" t="s">
        <v>137</v>
      </c>
      <c r="T8" s="69" t="s">
        <v>138</v>
      </c>
      <c r="U8" s="70">
        <v>17329</v>
      </c>
      <c r="V8" s="70">
        <v>640</v>
      </c>
      <c r="W8" s="70">
        <v>320</v>
      </c>
      <c r="X8" s="69" t="s">
        <v>139</v>
      </c>
      <c r="Y8" s="71">
        <v>85.3</v>
      </c>
      <c r="Z8" s="71">
        <v>92.3</v>
      </c>
      <c r="AA8" s="71">
        <v>101.7</v>
      </c>
      <c r="AB8" s="71">
        <v>133.5</v>
      </c>
      <c r="AC8" s="71">
        <v>282.7</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65.599999999999994</v>
      </c>
      <c r="BG8" s="71">
        <v>68.099999999999994</v>
      </c>
      <c r="BH8" s="71">
        <v>71.900000000000006</v>
      </c>
      <c r="BI8" s="71">
        <v>70</v>
      </c>
      <c r="BJ8" s="71">
        <v>68.3</v>
      </c>
      <c r="BK8" s="71">
        <v>28.1</v>
      </c>
      <c r="BL8" s="71">
        <v>33.6</v>
      </c>
      <c r="BM8" s="71">
        <v>33.200000000000003</v>
      </c>
      <c r="BN8" s="71">
        <v>29.6</v>
      </c>
      <c r="BO8" s="71">
        <v>29.2</v>
      </c>
      <c r="BP8" s="68">
        <v>26.4</v>
      </c>
      <c r="BQ8" s="72">
        <v>72802</v>
      </c>
      <c r="BR8" s="72">
        <v>81312</v>
      </c>
      <c r="BS8" s="72">
        <v>92801</v>
      </c>
      <c r="BT8" s="73">
        <v>83914</v>
      </c>
      <c r="BU8" s="73">
        <v>83624</v>
      </c>
      <c r="BV8" s="72">
        <v>39173</v>
      </c>
      <c r="BW8" s="72">
        <v>44860</v>
      </c>
      <c r="BX8" s="72">
        <v>37496</v>
      </c>
      <c r="BY8" s="72">
        <v>31888</v>
      </c>
      <c r="BZ8" s="72">
        <v>13314</v>
      </c>
      <c r="CA8" s="70">
        <v>15069</v>
      </c>
      <c r="CB8" s="71" t="s">
        <v>131</v>
      </c>
      <c r="CC8" s="71" t="s">
        <v>131</v>
      </c>
      <c r="CD8" s="71" t="s">
        <v>131</v>
      </c>
      <c r="CE8" s="71" t="s">
        <v>131</v>
      </c>
      <c r="CF8" s="71" t="s">
        <v>131</v>
      </c>
      <c r="CG8" s="71" t="s">
        <v>131</v>
      </c>
      <c r="CH8" s="71" t="s">
        <v>131</v>
      </c>
      <c r="CI8" s="71" t="s">
        <v>131</v>
      </c>
      <c r="CJ8" s="71" t="s">
        <v>131</v>
      </c>
      <c r="CK8" s="71" t="s">
        <v>131</v>
      </c>
      <c r="CL8" s="68" t="s">
        <v>131</v>
      </c>
      <c r="CM8" s="70">
        <v>75</v>
      </c>
      <c r="CN8" s="70">
        <v>92662</v>
      </c>
      <c r="CO8" s="71" t="s">
        <v>131</v>
      </c>
      <c r="CP8" s="71" t="s">
        <v>131</v>
      </c>
      <c r="CQ8" s="71" t="s">
        <v>131</v>
      </c>
      <c r="CR8" s="71" t="s">
        <v>131</v>
      </c>
      <c r="CS8" s="71" t="s">
        <v>131</v>
      </c>
      <c r="CT8" s="71" t="s">
        <v>131</v>
      </c>
      <c r="CU8" s="71" t="s">
        <v>131</v>
      </c>
      <c r="CV8" s="71" t="s">
        <v>131</v>
      </c>
      <c r="CW8" s="71" t="s">
        <v>131</v>
      </c>
      <c r="CX8" s="71" t="s">
        <v>131</v>
      </c>
      <c r="CY8" s="68" t="s">
        <v>131</v>
      </c>
      <c r="CZ8" s="71">
        <v>195.8</v>
      </c>
      <c r="DA8" s="71">
        <v>112.1</v>
      </c>
      <c r="DB8" s="71">
        <v>37.200000000000003</v>
      </c>
      <c r="DC8" s="71">
        <v>0</v>
      </c>
      <c r="DD8" s="71">
        <v>0</v>
      </c>
      <c r="DE8" s="71">
        <v>328.3</v>
      </c>
      <c r="DF8" s="71">
        <v>254</v>
      </c>
      <c r="DG8" s="71">
        <v>280</v>
      </c>
      <c r="DH8" s="71">
        <v>239.6</v>
      </c>
      <c r="DI8" s="71">
        <v>224.1</v>
      </c>
      <c r="DJ8" s="68">
        <v>120.3</v>
      </c>
      <c r="DK8" s="71">
        <v>58.1</v>
      </c>
      <c r="DL8" s="71">
        <v>61.6</v>
      </c>
      <c r="DM8" s="71">
        <v>61.9</v>
      </c>
      <c r="DN8" s="71">
        <v>58</v>
      </c>
      <c r="DO8" s="71">
        <v>57.2</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140</v>
      </c>
      <c r="C10" s="78" t="s">
        <v>141</v>
      </c>
      <c r="D10" s="78" t="s">
        <v>142</v>
      </c>
      <c r="E10" s="78" t="s">
        <v>143</v>
      </c>
      <c r="F10" s="78" t="s">
        <v>144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2019-02-04T04:40:02Z</cp:lastPrinted>
  <dcterms:created xsi:type="dcterms:W3CDTF">2018-12-07T10:29:27Z</dcterms:created>
  <dcterms:modified xsi:type="dcterms:W3CDTF">2019-02-04T04:40:04Z</dcterms:modified>
  <cp:category/>
</cp:coreProperties>
</file>