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onsv121\経営管理部c$\市町村支援課\　財政係\56 公営企業会計制度の見直し\◎経営比較分析表\H30\310111公営企業に係る経営比較分析表(平成2９年度)の分析等について\04市町村回答\03魚津市\"/>
    </mc:Choice>
  </mc:AlternateContent>
  <workbookProtection workbookAlgorithmName="SHA-512" workbookHashValue="7M9CQJIW0cl0GE0n21ETeWN+aMej0S6GE2LstgtbEWxxRz/cQsC/BXU2a4UlvBYKmQTpI+hZowtV7of1oqji6w==" workbookSaltValue="izkPJ/YkKkzJsB3VeOl4CQ==" workbookSpinCount="100000" lockStructure="1"/>
  <bookViews>
    <workbookView xWindow="0" yWindow="15" windowWidth="15360" windowHeight="762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W10" i="4"/>
  <c r="I10" i="4"/>
  <c r="BB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<sst xmlns="http://schemas.openxmlformats.org/spreadsheetml/2006/main" count="251" uniqueCount="126">
  <si>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</si>
  <si>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</si>
  <si>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</si>
  <si>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</si>
  <si>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</si>
  <si>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</si>
  <si>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</si>
  <si>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</si>
  <si>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</si>
  <si>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</si>
  <si>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</si>
  <si>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</si>
  <si>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</si>
  <si>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</si>
  <si>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</si>
  <si>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</si>
  <si>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</si>
  <si>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</si>
  <si>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</si>
  <si>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</si>
  <si>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</si>
  <si>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</si>
  <si>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</si>
  <si>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</si>
  <si>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</si>
  <si>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</si>
  <si>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</si>
  <si>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</si>
  <si>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</si>
  <si>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</si>
  <si>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</si>
  <si>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</si>
  <si>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</si>
  <si>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</si>
  <si>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</si>
  <si>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</si>
  <si>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</si>
  <si>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</si>
  <si>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</si>
  <si>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</si>
  <si>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</si>
  <si>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</si>
  <si>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</si>
  <si>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</si>
  <si>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</si>
  <si>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</si>
  <si>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</si>
  <si>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</si>
  <si>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</si>
  <si>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</si>
  <si>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</si>
  <si>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</si>
  <si>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</si>
  <si>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</si>
  <si>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</si>
  <si>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</si>
  <si>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</si>
  <si>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</si>
  <si>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</si>
  <si>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</si>
  <si>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</si>
  <si>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</si>
  <si>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</si>
  <si>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</si>
  <si>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</si>
  <si>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</si>
  <si>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</si>
  <si>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</si>
  <si>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</si>
  <si>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</si>
  <si>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</si>
  <si>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</si>
  <si>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</si>
  <si>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</si>
  <si>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</si>
  <si>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</si>
  <si>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</si>
  <si>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</si>
  <si>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</si>
  <si>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</si>
  <si>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</si>
  <si>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</si>
  <si>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</si>
  <si>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</si>
  <si>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</si>
  <si>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</si>
  <si>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</si>
  <si>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</si>
  <si>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</si>
  <si>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</si>
  <si>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</si>
  <si>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</si>
  <si>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</si>
  <si>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</si>
  <si>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</si>
  <si>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</si>
  <si>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</si>
  <si>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</si>
  <si>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</si>
  <si>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</si>
  <si>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</si>
  <si>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</si>
  <si>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</si>
  <si>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</si>
  <si>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</si>
  <si>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</si>
  <si>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</si>
  <si>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</si>
  <si>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</si>
  <si>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</si>
  <si>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魚津市</t>
  </si>
  <si>
    <t>法非適用</t>
  </si>
  <si>
    <t>下水道事業</t>
  </si>
  <si>
    <t>個別排水処理</t>
  </si>
  <si>
    <t>L3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</si>
  <si>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</si>
  <si>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</si>
  <si>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</si>
  <si>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</si>
  <si>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</si>
  <si>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</si>
  <si>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</si>
  <si>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</si>
  <si>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現在は法定耐用年数を経過した管路施設はない。</t>
    <phoneticPr fontId="4"/>
  </si>
  <si>
    <t>水洗化率が100％の状況下では、維持管理費の縮減が主に経営改善の有効な対策となる。人口減少の動向を把握し、将来的には施設規模の検討を行う必要がある。経営戦略は策定済みであるが、平成31年4月からの地方公営企業法適用後、適切な時期に見直しを行い経営の健全化を図りたい。</t>
    <rPh sb="0" eb="3">
      <t>スイセンカ</t>
    </rPh>
    <rPh sb="3" eb="4">
      <t>リツ</t>
    </rPh>
    <rPh sb="10" eb="12">
      <t>ジョウキョウ</t>
    </rPh>
    <rPh sb="12" eb="13">
      <t>シタ</t>
    </rPh>
    <rPh sb="16" eb="18">
      <t>イジ</t>
    </rPh>
    <rPh sb="18" eb="20">
      <t>カンリ</t>
    </rPh>
    <rPh sb="20" eb="21">
      <t>ヒ</t>
    </rPh>
    <rPh sb="22" eb="24">
      <t>シュクゲン</t>
    </rPh>
    <rPh sb="25" eb="26">
      <t>オモ</t>
    </rPh>
    <rPh sb="27" eb="29">
      <t>ケイエイ</t>
    </rPh>
    <rPh sb="29" eb="31">
      <t>カイゼン</t>
    </rPh>
    <rPh sb="32" eb="34">
      <t>ユウコウ</t>
    </rPh>
    <rPh sb="35" eb="37">
      <t>タイサク</t>
    </rPh>
    <rPh sb="41" eb="43">
      <t>ジンコウ</t>
    </rPh>
    <rPh sb="43" eb="45">
      <t>ゲンショウ</t>
    </rPh>
    <rPh sb="46" eb="48">
      <t>ドウコウ</t>
    </rPh>
    <rPh sb="49" eb="51">
      <t>ハアク</t>
    </rPh>
    <rPh sb="53" eb="56">
      <t>ショウライテキ</t>
    </rPh>
    <rPh sb="58" eb="60">
      <t>シセツ</t>
    </rPh>
    <rPh sb="60" eb="62">
      <t>キボ</t>
    </rPh>
    <rPh sb="63" eb="65">
      <t>ケントウ</t>
    </rPh>
    <rPh sb="66" eb="67">
      <t>オコナ</t>
    </rPh>
    <rPh sb="68" eb="70">
      <t>ヒツヨウ</t>
    </rPh>
    <rPh sb="74" eb="76">
      <t>ケイエイ</t>
    </rPh>
    <rPh sb="76" eb="78">
      <t>センリャク</t>
    </rPh>
    <rPh sb="79" eb="81">
      <t>サクテイ</t>
    </rPh>
    <rPh sb="81" eb="82">
      <t>ズ</t>
    </rPh>
    <rPh sb="88" eb="90">
      <t>ヘイセイ</t>
    </rPh>
    <rPh sb="92" eb="93">
      <t>ネン</t>
    </rPh>
    <rPh sb="94" eb="95">
      <t>ガツ</t>
    </rPh>
    <rPh sb="98" eb="100">
      <t>チホウ</t>
    </rPh>
    <rPh sb="100" eb="102">
      <t>コウエイ</t>
    </rPh>
    <rPh sb="102" eb="104">
      <t>キギョウ</t>
    </rPh>
    <rPh sb="104" eb="105">
      <t>ホウ</t>
    </rPh>
    <rPh sb="105" eb="107">
      <t>テキヨウ</t>
    </rPh>
    <rPh sb="107" eb="108">
      <t>ゴ</t>
    </rPh>
    <rPh sb="109" eb="111">
      <t>テキセツ</t>
    </rPh>
    <rPh sb="112" eb="114">
      <t>ジキ</t>
    </rPh>
    <rPh sb="115" eb="117">
      <t>ミナオ</t>
    </rPh>
    <rPh sb="119" eb="120">
      <t>オコナ</t>
    </rPh>
    <rPh sb="121" eb="123">
      <t>ケイエイ</t>
    </rPh>
    <rPh sb="124" eb="127">
      <t>ケンゼンカ</t>
    </rPh>
    <rPh sb="128" eb="129">
      <t>ハカ</t>
    </rPh>
    <phoneticPr fontId="4"/>
  </si>
  <si>
    <t>①収益的収支比率は、100％に満たない状況であり、今後とも維持管理費の削減に努める必要がある。
④地方債残高のうちすべてが公費負担のため、当該数値は0となる。
⑤経費回収率及び⑥汚水処理原価は、類似団体平均を下回っているが、に満たない状況であるが、浄化槽の整備が進み、料金収入が向上してきているため、経費回収率、汚水処理原価は直近3か年度で向上している。今後も維持管理費の削減に努め数値の向上を図る。
、類似団体平均に比して高い状況にある。今後も維持管理費の削減に努め、改善していく必要がある。
⑦施設利用率は、類似団体よりやや高い状況である。処理水量は人口減少の影響で減少が見込まれ、将来的には施設規模について検討の必要がある。
⑧個別排水処理は、山間地で下水管の敷設が困難な地域に浄化槽敷設しており、地域の理解を得てすべての世帯で敷設を行っていることから、水洗化率は、100％に達している。　</t>
    <rPh sb="1" eb="4">
      <t>シュウエキテキ</t>
    </rPh>
    <rPh sb="4" eb="6">
      <t>シュウシ</t>
    </rPh>
    <rPh sb="6" eb="8">
      <t>ヒリツ</t>
    </rPh>
    <rPh sb="15" eb="16">
      <t>ミ</t>
    </rPh>
    <rPh sb="19" eb="21">
      <t>ジョウキョウ</t>
    </rPh>
    <rPh sb="25" eb="27">
      <t>コンゴ</t>
    </rPh>
    <rPh sb="29" eb="31">
      <t>イジ</t>
    </rPh>
    <rPh sb="31" eb="34">
      <t>カンリヒ</t>
    </rPh>
    <rPh sb="35" eb="37">
      <t>サクゲン</t>
    </rPh>
    <rPh sb="38" eb="39">
      <t>ツト</t>
    </rPh>
    <rPh sb="41" eb="43">
      <t>ヒツヨウ</t>
    </rPh>
    <rPh sb="49" eb="52">
      <t>チホウサイ</t>
    </rPh>
    <rPh sb="52" eb="54">
      <t>ザンダカ</t>
    </rPh>
    <rPh sb="61" eb="63">
      <t>コウヒ</t>
    </rPh>
    <rPh sb="63" eb="65">
      <t>フタン</t>
    </rPh>
    <rPh sb="69" eb="71">
      <t>トウガイ</t>
    </rPh>
    <rPh sb="71" eb="73">
      <t>スウチ</t>
    </rPh>
    <rPh sb="81" eb="83">
      <t>ケイヒ</t>
    </rPh>
    <rPh sb="83" eb="85">
      <t>カイシュウ</t>
    </rPh>
    <rPh sb="85" eb="86">
      <t>リツ</t>
    </rPh>
    <rPh sb="86" eb="87">
      <t>オヨ</t>
    </rPh>
    <rPh sb="97" eb="99">
      <t>ルイジ</t>
    </rPh>
    <rPh sb="99" eb="101">
      <t>ダンタイ</t>
    </rPh>
    <rPh sb="101" eb="103">
      <t>ヘイキン</t>
    </rPh>
    <rPh sb="104" eb="106">
      <t>シタマワ</t>
    </rPh>
    <rPh sb="113" eb="114">
      <t>ミ</t>
    </rPh>
    <rPh sb="117" eb="119">
      <t>ジョウキョウ</t>
    </rPh>
    <rPh sb="177" eb="179">
      <t>コンゴ</t>
    </rPh>
    <rPh sb="180" eb="182">
      <t>イジ</t>
    </rPh>
    <rPh sb="182" eb="184">
      <t>カンリ</t>
    </rPh>
    <rPh sb="184" eb="185">
      <t>ヒ</t>
    </rPh>
    <rPh sb="186" eb="188">
      <t>サクゲン</t>
    </rPh>
    <rPh sb="189" eb="190">
      <t>ツト</t>
    </rPh>
    <rPh sb="191" eb="193">
      <t>スウチ</t>
    </rPh>
    <rPh sb="194" eb="196">
      <t>コウジョウ</t>
    </rPh>
    <rPh sb="197" eb="198">
      <t>ハカ</t>
    </rPh>
    <rPh sb="206" eb="208">
      <t>ヘイキン</t>
    </rPh>
    <rPh sb="209" eb="210">
      <t>ヒ</t>
    </rPh>
    <rPh sb="212" eb="213">
      <t>タカ</t>
    </rPh>
    <rPh sb="214" eb="216">
      <t>ジョウキョウ</t>
    </rPh>
    <rPh sb="220" eb="222">
      <t>コンゴ</t>
    </rPh>
    <rPh sb="249" eb="251">
      <t>シセツ</t>
    </rPh>
    <rPh sb="251" eb="254">
      <t>リヨウリツ</t>
    </rPh>
    <rPh sb="256" eb="258">
      <t>ルイジ</t>
    </rPh>
    <rPh sb="258" eb="260">
      <t>ダンタイ</t>
    </rPh>
    <rPh sb="264" eb="265">
      <t>タカ</t>
    </rPh>
    <rPh sb="266" eb="268">
      <t>ジョウキョウ</t>
    </rPh>
    <rPh sb="272" eb="274">
      <t>ショリ</t>
    </rPh>
    <rPh sb="274" eb="275">
      <t>スイ</t>
    </rPh>
    <rPh sb="275" eb="276">
      <t>リョウ</t>
    </rPh>
    <rPh sb="277" eb="279">
      <t>ジンコウ</t>
    </rPh>
    <rPh sb="279" eb="281">
      <t>ゲンショウ</t>
    </rPh>
    <rPh sb="282" eb="284">
      <t>エイキョウ</t>
    </rPh>
    <rPh sb="285" eb="287">
      <t>ゲンショウ</t>
    </rPh>
    <rPh sb="288" eb="290">
      <t>ミコ</t>
    </rPh>
    <rPh sb="293" eb="296">
      <t>ショウライテキ</t>
    </rPh>
    <rPh sb="298" eb="300">
      <t>シセツ</t>
    </rPh>
    <rPh sb="300" eb="302">
      <t>キボ</t>
    </rPh>
    <rPh sb="306" eb="308">
      <t>ケントウ</t>
    </rPh>
    <rPh sb="309" eb="311">
      <t>ヒツヨウ</t>
    </rPh>
    <rPh sb="317" eb="319">
      <t>コベツ</t>
    </rPh>
    <rPh sb="319" eb="321">
      <t>ハイスイ</t>
    </rPh>
    <rPh sb="321" eb="323">
      <t>ショリ</t>
    </rPh>
    <rPh sb="329" eb="332">
      <t>ゲスイカン</t>
    </rPh>
    <rPh sb="333" eb="335">
      <t>フセツ</t>
    </rPh>
    <rPh sb="336" eb="338">
      <t>コンナン</t>
    </rPh>
    <rPh sb="339" eb="341">
      <t>チイキ</t>
    </rPh>
    <rPh sb="342" eb="344">
      <t>ジョウカ</t>
    </rPh>
    <rPh sb="364" eb="366">
      <t>セタイ</t>
    </rPh>
    <rPh sb="367" eb="369">
      <t>フセツ</t>
    </rPh>
    <rPh sb="370" eb="371">
      <t>オコナ</t>
    </rPh>
    <rPh sb="391" eb="392">
      <t>タッ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</si>
</sst>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DF-468B-AC74-2FA4B9BD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71696"/>
        <c:axId val="11046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DF-468B-AC74-2FA4B9BD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71696"/>
        <c:axId val="110461712"/>
      </c:lineChart>
      <c:dateAx>
        <c:axId val="17937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461712"/>
        <c:crosses val="autoZero"/>
        <c:auto val="1"/>
        <c:lblOffset val="100"/>
        <c:baseTimeUnit val="years"/>
      </c:dateAx>
      <c:valAx>
        <c:axId val="11046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7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57.89</c:v>
                </c:pt>
                <c:pt idx="1">
                  <c:v>52.63</c:v>
                </c:pt>
                <c:pt idx="2">
                  <c:v>52.63</c:v>
                </c:pt>
                <c:pt idx="3">
                  <c:v>52.63</c:v>
                </c:pt>
                <c:pt idx="4">
                  <c:v>57.89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CE-44CB-B3E9-3539DD0F5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54352"/>
        <c:axId val="180353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58.82</c:v>
                </c:pt>
                <c:pt idx="1">
                  <c:v>51.54</c:v>
                </c:pt>
                <c:pt idx="2">
                  <c:v>44.84</c:v>
                </c:pt>
                <c:pt idx="3">
                  <c:v>41.51</c:v>
                </c:pt>
                <c:pt idx="4">
                  <c:v>49.31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CE-44CB-B3E9-3539DD0F5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54352"/>
        <c:axId val="180353176"/>
      </c:lineChart>
      <c:dateAx>
        <c:axId val="18035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353176"/>
        <c:crosses val="autoZero"/>
        <c:auto val="1"/>
        <c:lblOffset val="100"/>
        <c:baseTimeUnit val="years"/>
      </c:dateAx>
      <c:valAx>
        <c:axId val="180353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35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D8-4C89-BA0A-9C03203BD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59056"/>
        <c:axId val="18035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71.760000000000005</c:v>
                </c:pt>
                <c:pt idx="1">
                  <c:v>71.599999999999994</c:v>
                </c:pt>
                <c:pt idx="2">
                  <c:v>67.86</c:v>
                </c:pt>
                <c:pt idx="3">
                  <c:v>68.72</c:v>
                </c:pt>
                <c:pt idx="4">
                  <c:v>57.28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D8-4C89-BA0A-9C03203BD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59056"/>
        <c:axId val="180352784"/>
      </c:lineChart>
      <c:dateAx>
        <c:axId val="18035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352784"/>
        <c:crosses val="autoZero"/>
        <c:auto val="1"/>
        <c:lblOffset val="100"/>
        <c:baseTimeUnit val="years"/>
      </c:dateAx>
      <c:valAx>
        <c:axId val="18035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35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50.86</c:v>
                </c:pt>
                <c:pt idx="3">
                  <c:v>60.2</c:v>
                </c:pt>
                <c:pt idx="4">
                  <c:v>54.76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5F-421F-BEE6-10A55A27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59360"/>
        <c:axId val="11045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5F-421F-BEE6-10A55A27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59360"/>
        <c:axId val="110459752"/>
      </c:lineChart>
      <c:dateAx>
        <c:axId val="1104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459752"/>
        <c:crosses val="autoZero"/>
        <c:auto val="1"/>
        <c:lblOffset val="100"/>
        <c:baseTimeUnit val="years"/>
      </c:dateAx>
      <c:valAx>
        <c:axId val="11045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4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3-49E9-834B-21FA5F93F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60928"/>
        <c:axId val="18011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3-49E9-834B-21FA5F93F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60928"/>
        <c:axId val="180118320"/>
      </c:lineChart>
      <c:dateAx>
        <c:axId val="11046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118320"/>
        <c:crosses val="autoZero"/>
        <c:auto val="1"/>
        <c:lblOffset val="100"/>
        <c:baseTimeUnit val="years"/>
      </c:dateAx>
      <c:valAx>
        <c:axId val="18011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46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37-4753-8211-DF720C15D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11656"/>
        <c:axId val="18011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37-4753-8211-DF720C15D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11656"/>
        <c:axId val="180116360"/>
      </c:lineChart>
      <c:dateAx>
        <c:axId val="180111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116360"/>
        <c:crosses val="autoZero"/>
        <c:auto val="1"/>
        <c:lblOffset val="100"/>
        <c:baseTimeUnit val="years"/>
      </c:dateAx>
      <c:valAx>
        <c:axId val="18011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111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76-45BE-A5F3-607DE68F4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12048"/>
        <c:axId val="18011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76-45BE-A5F3-607DE68F4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12048"/>
        <c:axId val="180116752"/>
      </c:lineChart>
      <c:dateAx>
        <c:axId val="18011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116752"/>
        <c:crosses val="autoZero"/>
        <c:auto val="1"/>
        <c:lblOffset val="100"/>
        <c:baseTimeUnit val="years"/>
      </c:dateAx>
      <c:valAx>
        <c:axId val="18011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11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09-407C-9CDB-9C65C7954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13224"/>
        <c:axId val="18011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09-407C-9CDB-9C65C7954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13224"/>
        <c:axId val="180114400"/>
      </c:lineChart>
      <c:dateAx>
        <c:axId val="18011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114400"/>
        <c:crosses val="autoZero"/>
        <c:auto val="1"/>
        <c:lblOffset val="100"/>
        <c:baseTimeUnit val="years"/>
      </c:dateAx>
      <c:valAx>
        <c:axId val="18011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11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F-4023-8EE2-EAEC4428B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55136"/>
        <c:axId val="180356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803.29</c:v>
                </c:pt>
                <c:pt idx="1">
                  <c:v>760.12</c:v>
                </c:pt>
                <c:pt idx="2">
                  <c:v>492.59</c:v>
                </c:pt>
                <c:pt idx="3">
                  <c:v>503.8</c:v>
                </c:pt>
                <c:pt idx="4">
                  <c:v>768.3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DF-4023-8EE2-EAEC4428B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55136"/>
        <c:axId val="180356312"/>
      </c:lineChart>
      <c:dateAx>
        <c:axId val="1803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356312"/>
        <c:crosses val="autoZero"/>
        <c:auto val="1"/>
        <c:lblOffset val="100"/>
        <c:baseTimeUnit val="years"/>
      </c:dateAx>
      <c:valAx>
        <c:axId val="180356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35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44.66</c:v>
                </c:pt>
                <c:pt idx="1">
                  <c:v>59.77</c:v>
                </c:pt>
                <c:pt idx="2">
                  <c:v>30.49</c:v>
                </c:pt>
                <c:pt idx="3">
                  <c:v>37.99</c:v>
                </c:pt>
                <c:pt idx="4">
                  <c:v>44.03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A-4E02-8F5B-87C7BF451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59448"/>
        <c:axId val="1803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56.63</c:v>
                </c:pt>
                <c:pt idx="1">
                  <c:v>50.17</c:v>
                </c:pt>
                <c:pt idx="2">
                  <c:v>46.53</c:v>
                </c:pt>
                <c:pt idx="3">
                  <c:v>51.58</c:v>
                </c:pt>
                <c:pt idx="4">
                  <c:v>53.36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5A-4E02-8F5B-87C7BF451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59448"/>
        <c:axId val="180352000"/>
      </c:lineChart>
      <c:dateAx>
        <c:axId val="180359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352000"/>
        <c:crosses val="autoZero"/>
        <c:auto val="1"/>
        <c:lblOffset val="100"/>
        <c:baseTimeUnit val="years"/>
      </c:dateAx>
      <c:valAx>
        <c:axId val="1803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359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395</c:v>
                </c:pt>
                <c:pt idx="1">
                  <c:v>305.81</c:v>
                </c:pt>
                <c:pt idx="2">
                  <c:v>588.64</c:v>
                </c:pt>
                <c:pt idx="3">
                  <c:v>507.49</c:v>
                </c:pt>
                <c:pt idx="4">
                  <c:v>442.62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7B-4D0A-9AC7-B626330C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55920"/>
        <c:axId val="18035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272.66000000000003</c:v>
                </c:pt>
                <c:pt idx="1">
                  <c:v>329.08</c:v>
                </c:pt>
                <c:pt idx="2">
                  <c:v>373.71</c:v>
                </c:pt>
                <c:pt idx="3">
                  <c:v>333.58</c:v>
                </c:pt>
                <c:pt idx="4">
                  <c:v>347.38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7B-4D0A-9AC7-B626330C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55920"/>
        <c:axId val="180357488"/>
      </c:lineChart>
      <c:dateAx>
        <c:axId val="18035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357488"/>
        <c:crosses val="autoZero"/>
        <c:auto val="1"/>
        <c:lblOffset val="100"/>
        <c:baseTimeUnit val="years"/>
      </c:dateAx>
      <c:valAx>
        <c:axId val="18035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35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7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富山県　魚津市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個別排水処理</v>
      </c>
      <c r="Q8" s="47"/>
      <c r="R8" s="47"/>
      <c r="S8" s="47"/>
      <c r="T8" s="47"/>
      <c r="U8" s="47"/>
      <c r="V8" s="47"/>
      <c r="W8" s="47" t="str">
        <f>データ!L6</f>
        <v>L3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42340</v>
      </c>
      <c r="AM8" s="49"/>
      <c r="AN8" s="49"/>
      <c r="AO8" s="49"/>
      <c r="AP8" s="49"/>
      <c r="AQ8" s="49"/>
      <c r="AR8" s="49"/>
      <c r="AS8" s="49"/>
      <c r="AT8" s="44">
        <f>データ!T6</f>
        <v>200.61</v>
      </c>
      <c r="AU8" s="44"/>
      <c r="AV8" s="44"/>
      <c r="AW8" s="44"/>
      <c r="AX8" s="44"/>
      <c r="AY8" s="44"/>
      <c r="AZ8" s="44"/>
      <c r="BA8" s="44"/>
      <c r="BB8" s="44">
        <f>データ!U6</f>
        <v>211.06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0.1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3550</v>
      </c>
      <c r="AE10" s="49"/>
      <c r="AF10" s="49"/>
      <c r="AG10" s="49"/>
      <c r="AH10" s="49"/>
      <c r="AI10" s="49"/>
      <c r="AJ10" s="49"/>
      <c r="AK10" s="2"/>
      <c r="AL10" s="49">
        <f>データ!V6</f>
        <v>41</v>
      </c>
      <c r="AM10" s="49"/>
      <c r="AN10" s="49"/>
      <c r="AO10" s="49"/>
      <c r="AP10" s="49"/>
      <c r="AQ10" s="49"/>
      <c r="AR10" s="49"/>
      <c r="AS10" s="49"/>
      <c r="AT10" s="44">
        <f>データ!W6</f>
        <v>0.02</v>
      </c>
      <c r="AU10" s="44"/>
      <c r="AV10" s="44"/>
      <c r="AW10" s="44"/>
      <c r="AX10" s="44"/>
      <c r="AY10" s="44"/>
      <c r="AZ10" s="44"/>
      <c r="BA10" s="44"/>
      <c r="BB10" s="44">
        <f>データ!X6</f>
        <v>2050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3" t="s">
        <v>125</v>
      </c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3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3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3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3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3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3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3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3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3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3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3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3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3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3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3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3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5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83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5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83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3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3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3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3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3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3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3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55</v>
      </c>
      <c r="N86" s="25" t="s">
        <v>56</v>
      </c>
      <c r="O86" s="25" t="str">
        <f>データ!EO6</f>
        <v>【-】</v>
      </c>
    </row>
  </sheetData>
  <sheetProtection algorithmName="SHA-512" hashValue="ewGMHBb+6iu+yOFT6GrZWktgv2DEbk3/mEUD16wSQ45NvAfigzaq7JSUCxg9UHnRL8/Z4Y5AUqbFaIrwBGt0bA==" saltValue="rF6nNOQsXB1dq/csGklxj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162043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富山県　魚津市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0.1</v>
      </c>
      <c r="Q6" s="33">
        <f t="shared" si="3"/>
        <v>100</v>
      </c>
      <c r="R6" s="33">
        <f t="shared" si="3"/>
        <v>3550</v>
      </c>
      <c r="S6" s="33">
        <f t="shared" si="3"/>
        <v>42340</v>
      </c>
      <c r="T6" s="33">
        <f t="shared" si="3"/>
        <v>200.61</v>
      </c>
      <c r="U6" s="33">
        <f t="shared" si="3"/>
        <v>211.06</v>
      </c>
      <c r="V6" s="33">
        <f t="shared" si="3"/>
        <v>41</v>
      </c>
      <c r="W6" s="33">
        <f t="shared" si="3"/>
        <v>0.02</v>
      </c>
      <c r="X6" s="33">
        <f t="shared" si="3"/>
        <v>2050</v>
      </c>
      <c r="Y6" s="34">
        <f>IF(Y7="",NA(),Y7)</f>
        <v>100</v>
      </c>
      <c r="Z6" s="34">
        <f t="shared" ref="Z6:AH6" si="4">IF(Z7="",NA(),Z7)</f>
        <v>100</v>
      </c>
      <c r="AA6" s="34">
        <f t="shared" si="4"/>
        <v>50.86</v>
      </c>
      <c r="AB6" s="34">
        <f t="shared" si="4"/>
        <v>60.2</v>
      </c>
      <c r="AC6" s="34">
        <f t="shared" si="4"/>
        <v>54.76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803.29</v>
      </c>
      <c r="BL6" s="34">
        <f t="shared" si="7"/>
        <v>760.12</v>
      </c>
      <c r="BM6" s="34">
        <f t="shared" si="7"/>
        <v>492.59</v>
      </c>
      <c r="BN6" s="34">
        <f t="shared" si="7"/>
        <v>503.8</v>
      </c>
      <c r="BO6" s="34">
        <f t="shared" si="7"/>
        <v>768.3</v>
      </c>
      <c r="BP6" s="33" t="str">
        <f>IF(BP7="","",IF(BP7="-","【-】","【"&amp;SUBSTITUTE(TEXT(BP7,"#,##0.00"),"-","△")&amp;"】"))</f>
        <v>【878.58】</v>
      </c>
      <c r="BQ6" s="34">
        <f>IF(BQ7="",NA(),BQ7)</f>
        <v>44.66</v>
      </c>
      <c r="BR6" s="34">
        <f t="shared" ref="BR6:BZ6" si="8">IF(BR7="",NA(),BR7)</f>
        <v>59.77</v>
      </c>
      <c r="BS6" s="34">
        <f t="shared" si="8"/>
        <v>30.49</v>
      </c>
      <c r="BT6" s="34">
        <f t="shared" si="8"/>
        <v>37.99</v>
      </c>
      <c r="BU6" s="34">
        <f t="shared" si="8"/>
        <v>44.03</v>
      </c>
      <c r="BV6" s="34">
        <f t="shared" si="8"/>
        <v>56.63</v>
      </c>
      <c r="BW6" s="34">
        <f t="shared" si="8"/>
        <v>50.17</v>
      </c>
      <c r="BX6" s="34">
        <f t="shared" si="8"/>
        <v>46.53</v>
      </c>
      <c r="BY6" s="34">
        <f t="shared" si="8"/>
        <v>51.58</v>
      </c>
      <c r="BZ6" s="34">
        <f t="shared" si="8"/>
        <v>53.36</v>
      </c>
      <c r="CA6" s="33" t="str">
        <f>IF(CA7="","",IF(CA7="-","【-】","【"&amp;SUBSTITUTE(TEXT(CA7,"#,##0.00"),"-","△")&amp;"】"))</f>
        <v>【52.62】</v>
      </c>
      <c r="CB6" s="34">
        <f>IF(CB7="",NA(),CB7)</f>
        <v>395</v>
      </c>
      <c r="CC6" s="34">
        <f t="shared" ref="CC6:CK6" si="9">IF(CC7="",NA(),CC7)</f>
        <v>305.81</v>
      </c>
      <c r="CD6" s="34">
        <f t="shared" si="9"/>
        <v>588.64</v>
      </c>
      <c r="CE6" s="34">
        <f t="shared" si="9"/>
        <v>507.49</v>
      </c>
      <c r="CF6" s="34">
        <f t="shared" si="9"/>
        <v>442.62</v>
      </c>
      <c r="CG6" s="34">
        <f t="shared" si="9"/>
        <v>272.66000000000003</v>
      </c>
      <c r="CH6" s="34">
        <f t="shared" si="9"/>
        <v>329.08</v>
      </c>
      <c r="CI6" s="34">
        <f t="shared" si="9"/>
        <v>373.71</v>
      </c>
      <c r="CJ6" s="34">
        <f t="shared" si="9"/>
        <v>333.58</v>
      </c>
      <c r="CK6" s="34">
        <f t="shared" si="9"/>
        <v>347.38</v>
      </c>
      <c r="CL6" s="33" t="str">
        <f>IF(CL7="","",IF(CL7="-","【-】","【"&amp;SUBSTITUTE(TEXT(CL7,"#,##0.00"),"-","△")&amp;"】"))</f>
        <v>【296.38】</v>
      </c>
      <c r="CM6" s="34">
        <f>IF(CM7="",NA(),CM7)</f>
        <v>57.89</v>
      </c>
      <c r="CN6" s="34">
        <f t="shared" ref="CN6:CV6" si="10">IF(CN7="",NA(),CN7)</f>
        <v>52.63</v>
      </c>
      <c r="CO6" s="34">
        <f t="shared" si="10"/>
        <v>52.63</v>
      </c>
      <c r="CP6" s="34">
        <f t="shared" si="10"/>
        <v>52.63</v>
      </c>
      <c r="CQ6" s="34">
        <f t="shared" si="10"/>
        <v>57.89</v>
      </c>
      <c r="CR6" s="34">
        <f t="shared" si="10"/>
        <v>58.82</v>
      </c>
      <c r="CS6" s="34">
        <f t="shared" si="10"/>
        <v>51.54</v>
      </c>
      <c r="CT6" s="34">
        <f t="shared" si="10"/>
        <v>44.84</v>
      </c>
      <c r="CU6" s="34">
        <f t="shared" si="10"/>
        <v>41.51</v>
      </c>
      <c r="CV6" s="34">
        <f t="shared" si="10"/>
        <v>49.31</v>
      </c>
      <c r="CW6" s="33" t="str">
        <f>IF(CW7="","",IF(CW7="-","【-】","【"&amp;SUBSTITUTE(TEXT(CW7,"#,##0.00"),"-","△")&amp;"】"))</f>
        <v>【51.55】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71.760000000000005</v>
      </c>
      <c r="DD6" s="34">
        <f t="shared" si="11"/>
        <v>71.599999999999994</v>
      </c>
      <c r="DE6" s="34">
        <f t="shared" si="11"/>
        <v>67.86</v>
      </c>
      <c r="DF6" s="34">
        <f t="shared" si="11"/>
        <v>68.72</v>
      </c>
      <c r="DG6" s="34">
        <f t="shared" si="11"/>
        <v>57.28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162043</v>
      </c>
      <c r="D7" s="36">
        <v>47</v>
      </c>
      <c r="E7" s="36">
        <v>18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0.1</v>
      </c>
      <c r="Q7" s="37">
        <v>100</v>
      </c>
      <c r="R7" s="37">
        <v>3550</v>
      </c>
      <c r="S7" s="37">
        <v>42340</v>
      </c>
      <c r="T7" s="37">
        <v>200.61</v>
      </c>
      <c r="U7" s="37">
        <v>211.06</v>
      </c>
      <c r="V7" s="37">
        <v>41</v>
      </c>
      <c r="W7" s="37">
        <v>0.02</v>
      </c>
      <c r="X7" s="37">
        <v>2050</v>
      </c>
      <c r="Y7" s="37">
        <v>100</v>
      </c>
      <c r="Z7" s="37">
        <v>100</v>
      </c>
      <c r="AA7" s="37">
        <v>50.86</v>
      </c>
      <c r="AB7" s="37">
        <v>60.2</v>
      </c>
      <c r="AC7" s="37">
        <v>54.76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803.29</v>
      </c>
      <c r="BL7" s="37">
        <v>760.12</v>
      </c>
      <c r="BM7" s="37">
        <v>492.59</v>
      </c>
      <c r="BN7" s="37">
        <v>503.8</v>
      </c>
      <c r="BO7" s="37">
        <v>768.3</v>
      </c>
      <c r="BP7" s="37">
        <v>878.58</v>
      </c>
      <c r="BQ7" s="37">
        <v>44.66</v>
      </c>
      <c r="BR7" s="37">
        <v>59.77</v>
      </c>
      <c r="BS7" s="37">
        <v>30.49</v>
      </c>
      <c r="BT7" s="37">
        <v>37.99</v>
      </c>
      <c r="BU7" s="37">
        <v>44.03</v>
      </c>
      <c r="BV7" s="37">
        <v>56.63</v>
      </c>
      <c r="BW7" s="37">
        <v>50.17</v>
      </c>
      <c r="BX7" s="37">
        <v>46.53</v>
      </c>
      <c r="BY7" s="37">
        <v>51.58</v>
      </c>
      <c r="BZ7" s="37">
        <v>53.36</v>
      </c>
      <c r="CA7" s="37">
        <v>52.62</v>
      </c>
      <c r="CB7" s="37">
        <v>395</v>
      </c>
      <c r="CC7" s="37">
        <v>305.81</v>
      </c>
      <c r="CD7" s="37">
        <v>588.64</v>
      </c>
      <c r="CE7" s="37">
        <v>507.49</v>
      </c>
      <c r="CF7" s="37">
        <v>442.62</v>
      </c>
      <c r="CG7" s="37">
        <v>272.66000000000003</v>
      </c>
      <c r="CH7" s="37">
        <v>329.08</v>
      </c>
      <c r="CI7" s="37">
        <v>373.71</v>
      </c>
      <c r="CJ7" s="37">
        <v>333.58</v>
      </c>
      <c r="CK7" s="37">
        <v>347.38</v>
      </c>
      <c r="CL7" s="37">
        <v>296.38</v>
      </c>
      <c r="CM7" s="37">
        <v>57.89</v>
      </c>
      <c r="CN7" s="37">
        <v>52.63</v>
      </c>
      <c r="CO7" s="37">
        <v>52.63</v>
      </c>
      <c r="CP7" s="37">
        <v>52.63</v>
      </c>
      <c r="CQ7" s="37">
        <v>57.89</v>
      </c>
      <c r="CR7" s="37">
        <v>58.82</v>
      </c>
      <c r="CS7" s="37">
        <v>51.54</v>
      </c>
      <c r="CT7" s="37">
        <v>44.84</v>
      </c>
      <c r="CU7" s="37">
        <v>41.51</v>
      </c>
      <c r="CV7" s="37">
        <v>49.31</v>
      </c>
      <c r="CW7" s="37">
        <v>51.55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71.760000000000005</v>
      </c>
      <c r="DD7" s="37">
        <v>71.599999999999994</v>
      </c>
      <c r="DE7" s="37">
        <v>67.86</v>
      </c>
      <c r="DF7" s="37">
        <v>68.72</v>
      </c>
      <c r="DG7" s="37">
        <v>57.28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富山県</cp:lastModifiedBy>
  <dcterms:created xsi:type="dcterms:W3CDTF">2018-12-03T09:43:30Z</dcterms:created>
  <dcterms:modified xsi:type="dcterms:W3CDTF">2019-02-14T07:26:31Z</dcterms:modified>
</cp:coreProperties>
</file>