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602\Desktop\H3101経営比較分析等照会\"/>
    </mc:Choice>
  </mc:AlternateContent>
  <workbookProtection workbookAlgorithmName="SHA-512" workbookHashValue="jgZZBBOL5xAlQUbezDUKC7fqMTOMKPQSxDXGnm2AoqDa46dfXUo/5OxysKOUGJEd9R1+a6FSlDcA7HqS32l0LQ==" workbookSaltValue="xCjYNgLFrE/IVbNdrH0ww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<sst xmlns="http://schemas.openxmlformats.org/spreadsheetml/2006/main" count="232" uniqueCount="120">
  <si>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</si>
  <si>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</si>
  <si>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</si>
  <si>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</si>
  <si>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</si>
  <si>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</si>
  <si>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</si>
  <si>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</si>
  <si>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</si>
  <si>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</si>
  <si>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</si>
  <si>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</si>
  <si>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</si>
  <si>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</si>
  <si>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</si>
  <si>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</si>
  <si>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</si>
  <si>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</si>
  <si>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</si>
  <si>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</si>
  <si>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</si>
  <si>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</si>
  <si>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</si>
  <si>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</si>
  <si>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</si>
  <si>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</si>
  <si>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</si>
  <si>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</si>
  <si>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</si>
  <si>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</si>
  <si>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</si>
  <si>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</si>
  <si>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</si>
  <si>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</si>
  <si>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</si>
  <si>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</si>
  <si>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</si>
  <si>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</si>
  <si>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</si>
  <si>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</si>
  <si>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</si>
  <si>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</si>
  <si>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</si>
  <si>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</si>
  <si>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</si>
  <si>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</si>
  <si>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</si>
  <si>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</si>
  <si>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</si>
  <si>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</si>
  <si>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</si>
  <si>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</si>
  <si>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</si>
  <si>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</si>
  <si>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</si>
  <si>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</si>
  <si>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</si>
  <si>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</si>
  <si>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</si>
  <si>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</si>
  <si>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</si>
  <si>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</si>
  <si>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</si>
  <si>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</si>
  <si>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</si>
  <si>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</si>
  <si>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</si>
  <si>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</si>
  <si>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</si>
  <si>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</si>
  <si>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</si>
  <si>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</si>
  <si>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</si>
  <si>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</si>
  <si>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</si>
  <si>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</si>
  <si>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</si>
  <si>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</si>
  <si>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</si>
  <si>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</si>
  <si>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</si>
  <si>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</si>
  <si>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</si>
  <si>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</si>
  <si>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</si>
  <si>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</si>
  <si>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</si>
  <si>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</si>
  <si>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</si>
  <si>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</si>
  <si>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</si>
  <si>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</si>
  <si>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</si>
  <si>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</si>
  <si>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</si>
  <si>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</si>
  <si>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</si>
  <si>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</si>
  <si>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</si>
  <si>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</si>
  <si>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</si>
  <si>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</si>
  <si>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</si>
  <si>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</si>
  <si>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</si>
  <si>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</si>
  <si>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</si>
  <si>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</si>
  <si>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</si>
  <si>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</si>
  <si>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</si>
  <si>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</si>
  <si>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</si>
  <si>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</si>
  <si>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</si>
  <si>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</si>
  <si>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</si>
  <si>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（経常収支比率・累積欠損比率）
　経常収支比率については、H29決算で123.78％となっており、累積欠損金については存在しておりません。お客様から頂戴する水道料金や手数料などで事業全体の運営をまかなっており、一般会計からの繰入金も一切なく順調に経営を行うことができております。
（流動比率）
　流動比率は１００％を大きく上回っており、水道事業を運営するための運転資金を十分確保しております。
（企業債残高対給水収益比率）
　給水収益に対する企業債残高が他類似団体よりも大幅に上回っており、企業債の借入の抑制に努める必要があるものと考えております。
（料金回収率）
　料金回収率はH29決算で118.37％となっており、給水に係る費用を給水収益のみでまかなうことができております。
（給水原価）
　本市水道事業においては、純麗な地下水を利用しており、浄水設備が不要であるため、給水原価は１００円未満となっており、安価な水道水を提供しております。
（施設利用率）
　施設利用率は６０％以上を維持しており、類似団体と比較しても効率的な施設利用を行っております。水道利用者の減少に伴い配水量が減少傾向になる場合には、ダウンサイジングなどの検討を行う必要があるものと考えております。
（有収率）
　有収率は８７％となっていますが、全国平均９０%よりも低い数値となっており、配水・給水管の布設替などを通じて漏水の減少に努め、数値の改善を図る必要があります。</t>
    <rPh sb="245" eb="247">
      <t>キギョウ</t>
    </rPh>
    <rPh sb="247" eb="248">
      <t>サイ</t>
    </rPh>
    <rPh sb="249" eb="251">
      <t>カリイレ</t>
    </rPh>
    <rPh sb="252" eb="254">
      <t>ヨクセイ</t>
    </rPh>
    <rPh sb="255" eb="256">
      <t>ツト</t>
    </rPh>
    <rPh sb="258" eb="260">
      <t>ヒツヨウ</t>
    </rPh>
    <rPh sb="266" eb="267">
      <t>カンガ</t>
    </rPh>
    <rPh sb="293" eb="295">
      <t>ケッサン</t>
    </rPh>
    <phoneticPr fontId="4"/>
  </si>
  <si>
    <r>
      <rPr>
        <sz val="10"/>
        <color theme="1"/>
        <rFont val="ＭＳ ゴシック"/>
        <family val="3"/>
        <charset val="128"/>
      </rPr>
      <t>　本市水道事業においては、お客様から頂戴する水道料金をはじめ給水収益を用いて概ね順調な事業運営を行うことができております。
　お客様のライフスタイルの変化や、節水型機器の普及、節水への取組などの背景から水道水の使用は年々減少傾向にあり、今後も緩やかに減少し続けていくことが予想されます。さらに、維持管理を超えるスピードで水道施設の老朽化が進行しており、計画的な更新が必要となってきているところです。
　今後も平成２７年度に策定した「滑川市水道事業ビジョン」に則り、将来を見通した財政計画、整備計画による事業実施が重要と考えております。</t>
    </r>
    <r>
      <rPr>
        <sz val="11"/>
        <color theme="1"/>
        <rFont val="ＭＳ ゴシック"/>
        <family val="3"/>
        <charset val="128"/>
      </rPr>
      <t xml:space="preserve">
</t>
    </r>
    <phoneticPr fontId="4"/>
  </si>
  <si>
    <t xml:space="preserve">（有形固定資産減価償却率）
　法定耐用年数を迎える保有資産は近年増加傾向にあります。特に揚水ポンプやテレメータなどの設備については適切な修繕を行いながら活用しておりますが、修理部材の供給状況を確認しながら適切な時期に更新を行っていく必要があります。
（管路経年化率）
　管路については、漏水が多発する箇所をはじめ、耐用年数を大幅に経過している管路を中心に計画的な布設替を行っていますが、特に今年度は法定耐用年数を超える管路が多かったことから類似団体の平均を超える経年化率となっており、計画的かつ効率的な管路更新に努める必要があると考えております。
（管路更新率）
　管路の更新については、漏水が多発する箇所をはじめ、耐用年数を大幅に経過している管路を中心に計画的な布設替を行っており、類似団体や全国平均と比較しても積極的な管路更新に努めております。
</t>
    <rPh sb="143" eb="145">
      <t>ロウスイ</t>
    </rPh>
    <rPh sb="146" eb="148">
      <t>タハツ</t>
    </rPh>
    <rPh sb="150" eb="152">
      <t>カショ</t>
    </rPh>
    <rPh sb="157" eb="159">
      <t>タイヨウ</t>
    </rPh>
    <rPh sb="159" eb="161">
      <t>ネンスウ</t>
    </rPh>
    <rPh sb="162" eb="163">
      <t>オオ</t>
    </rPh>
    <rPh sb="163" eb="164">
      <t>ハバ</t>
    </rPh>
    <rPh sb="165" eb="167">
      <t>ケイカ</t>
    </rPh>
    <rPh sb="171" eb="173">
      <t>カンロ</t>
    </rPh>
    <rPh sb="174" eb="176">
      <t>チュウシン</t>
    </rPh>
    <rPh sb="177" eb="180">
      <t>ケイカクテキ</t>
    </rPh>
    <rPh sb="193" eb="194">
      <t>トク</t>
    </rPh>
    <rPh sb="195" eb="198">
      <t>コンネンド</t>
    </rPh>
    <rPh sb="199" eb="201">
      <t>ホウテイ</t>
    </rPh>
    <rPh sb="201" eb="203">
      <t>タイヨウ</t>
    </rPh>
    <rPh sb="203" eb="205">
      <t>ネンスウ</t>
    </rPh>
    <rPh sb="206" eb="207">
      <t>コ</t>
    </rPh>
    <rPh sb="209" eb="211">
      <t>カンロ</t>
    </rPh>
    <rPh sb="212" eb="213">
      <t>オオ</t>
    </rPh>
    <rPh sb="220" eb="222">
      <t>ルイジ</t>
    </rPh>
    <rPh sb="222" eb="224">
      <t>ダンタイ</t>
    </rPh>
    <rPh sb="225" eb="227">
      <t>ヘイキン</t>
    </rPh>
    <rPh sb="228" eb="229">
      <t>コ</t>
    </rPh>
    <rPh sb="231" eb="234">
      <t>ケイネンカ</t>
    </rPh>
    <rPh sb="234" eb="235">
      <t>リツ</t>
    </rPh>
    <rPh sb="242" eb="245">
      <t>ケイカクテキ</t>
    </rPh>
    <rPh sb="247" eb="250">
      <t>コウリツテキ</t>
    </rPh>
    <rPh sb="251" eb="253">
      <t>カンロ</t>
    </rPh>
    <rPh sb="253" eb="255">
      <t>コウシン</t>
    </rPh>
    <rPh sb="256" eb="257">
      <t>ツト</t>
    </rPh>
    <rPh sb="259" eb="261">
      <t>ヒツヨウ</t>
    </rPh>
    <rPh sb="265" eb="26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</si>
</sst>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1.29</c:v>
                </c:pt>
                <c:pt idx="1">
                  <c:v>0.91</c:v>
                </c:pt>
                <c:pt idx="2">
                  <c:v>0.13</c:v>
                </c:pt>
                <c:pt idx="3">
                  <c:v>0.88</c:v>
                </c:pt>
                <c:pt idx="4">
                  <c:v>0.8</c:v>
                </c:pt>
              </c:numCache>
            </c:numRef>
          </c:val>
          <c:extLst>
            <c:ext xmlns:c16="http://schemas.microsoft.com/office/drawing/2014/chart" uri="{C3380CC4-5D6E-409C-BE32-E72D297353CC}">
              <c16:uniqueId val="{00000000-2166-4C18-A55A-B72B2705DC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2166-4C18-A55A-B72B2705DC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62.79</c:v>
                </c:pt>
                <c:pt idx="1">
                  <c:v>67.09</c:v>
                </c:pt>
                <c:pt idx="2">
                  <c:v>66.28</c:v>
                </c:pt>
                <c:pt idx="3">
                  <c:v>66.56</c:v>
                </c:pt>
                <c:pt idx="4">
                  <c:v>67.81</c:v>
                </c:pt>
              </c:numCache>
            </c:numRef>
          </c:val>
          <c:extLst>
            <c:ext xmlns:c16="http://schemas.microsoft.com/office/drawing/2014/chart" uri="{C3380CC4-5D6E-409C-BE32-E72D297353CC}">
              <c16:uniqueId val="{00000000-4AFC-45C5-AA7A-31C382A2A1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4AFC-45C5-AA7A-31C382A2A1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86.86</c:v>
                </c:pt>
                <c:pt idx="1">
                  <c:v>86.9</c:v>
                </c:pt>
                <c:pt idx="2">
                  <c:v>86.9</c:v>
                </c:pt>
                <c:pt idx="3">
                  <c:v>87</c:v>
                </c:pt>
                <c:pt idx="4">
                  <c:v>87</c:v>
                </c:pt>
              </c:numCache>
            </c:numRef>
          </c:val>
          <c:extLst>
            <c:ext xmlns:c16="http://schemas.microsoft.com/office/drawing/2014/chart" uri="{C3380CC4-5D6E-409C-BE32-E72D297353CC}">
              <c16:uniqueId val="{00000000-C21C-4A90-8E18-788EF7528BA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C21C-4A90-8E18-788EF7528BA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118.2</c:v>
                </c:pt>
                <c:pt idx="1">
                  <c:v>115.61</c:v>
                </c:pt>
                <c:pt idx="2">
                  <c:v>117.41</c:v>
                </c:pt>
                <c:pt idx="3">
                  <c:v>116.33</c:v>
                </c:pt>
                <c:pt idx="4">
                  <c:v>123.78</c:v>
                </c:pt>
              </c:numCache>
            </c:numRef>
          </c:val>
          <c:extLst>
            <c:ext xmlns:c16="http://schemas.microsoft.com/office/drawing/2014/chart" uri="{C3380CC4-5D6E-409C-BE32-E72D297353CC}">
              <c16:uniqueId val="{00000000-EDA0-4F10-AB62-63ED346BA8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EDA0-4F10-AB62-63ED346BA8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37.81</c:v>
                </c:pt>
                <c:pt idx="1">
                  <c:v>44.58</c:v>
                </c:pt>
                <c:pt idx="2">
                  <c:v>45.49</c:v>
                </c:pt>
                <c:pt idx="3">
                  <c:v>47.03</c:v>
                </c:pt>
                <c:pt idx="4">
                  <c:v>48.89</c:v>
                </c:pt>
              </c:numCache>
            </c:numRef>
          </c:val>
          <c:extLst>
            <c:ext xmlns:c16="http://schemas.microsoft.com/office/drawing/2014/chart" uri="{C3380CC4-5D6E-409C-BE32-E72D297353CC}">
              <c16:uniqueId val="{00000000-6E15-415D-8E81-A0D3552973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6E15-415D-8E81-A0D3552973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3.34</c:v>
                </c:pt>
                <c:pt idx="1">
                  <c:v>5.34</c:v>
                </c:pt>
                <c:pt idx="2">
                  <c:v>6.33</c:v>
                </c:pt>
                <c:pt idx="3">
                  <c:v>9.64</c:v>
                </c:pt>
                <c:pt idx="4">
                  <c:v>13.27</c:v>
                </c:pt>
              </c:numCache>
            </c:numRef>
          </c:val>
          <c:extLst>
            <c:ext xmlns:c16="http://schemas.microsoft.com/office/drawing/2014/chart" uri="{C3380CC4-5D6E-409C-BE32-E72D297353CC}">
              <c16:uniqueId val="{00000000-5158-463B-AC2C-E397EA0841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5158-463B-AC2C-E397EA0841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89-4009-A8F0-C359DB5A30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8A89-4009-A8F0-C359DB5A30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1403.73</c:v>
                </c:pt>
                <c:pt idx="1">
                  <c:v>392.21</c:v>
                </c:pt>
                <c:pt idx="2">
                  <c:v>346.64</c:v>
                </c:pt>
                <c:pt idx="3">
                  <c:v>254.04</c:v>
                </c:pt>
                <c:pt idx="4">
                  <c:v>349.88</c:v>
                </c:pt>
              </c:numCache>
            </c:numRef>
          </c:val>
          <c:extLst>
            <c:ext xmlns:c16="http://schemas.microsoft.com/office/drawing/2014/chart" uri="{C3380CC4-5D6E-409C-BE32-E72D297353CC}">
              <c16:uniqueId val="{00000000-DCFB-4FAC-BA88-6F5AAE6ADD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DCFB-4FAC-BA88-6F5AAE6ADD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601.73</c:v>
                </c:pt>
                <c:pt idx="1">
                  <c:v>596.79</c:v>
                </c:pt>
                <c:pt idx="2">
                  <c:v>586.24</c:v>
                </c:pt>
                <c:pt idx="3">
                  <c:v>566.75</c:v>
                </c:pt>
                <c:pt idx="4">
                  <c:v>527.12</c:v>
                </c:pt>
              </c:numCache>
            </c:numRef>
          </c:val>
          <c:extLst>
            <c:ext xmlns:c16="http://schemas.microsoft.com/office/drawing/2014/chart" uri="{C3380CC4-5D6E-409C-BE32-E72D297353CC}">
              <c16:uniqueId val="{00000000-3A17-4C1C-A30B-C205C5E45C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3A17-4C1C-A30B-C205C5E45C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111.07</c:v>
                </c:pt>
                <c:pt idx="1">
                  <c:v>110.86</c:v>
                </c:pt>
                <c:pt idx="2">
                  <c:v>112.46</c:v>
                </c:pt>
                <c:pt idx="3">
                  <c:v>111.59</c:v>
                </c:pt>
                <c:pt idx="4">
                  <c:v>118.37</c:v>
                </c:pt>
              </c:numCache>
            </c:numRef>
          </c:val>
          <c:extLst>
            <c:ext xmlns:c16="http://schemas.microsoft.com/office/drawing/2014/chart" uri="{C3380CC4-5D6E-409C-BE32-E72D297353CC}">
              <c16:uniqueId val="{00000000-96BB-482B-AE20-9BBB3AE6C4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96BB-482B-AE20-9BBB3AE6C4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92.87</c:v>
                </c:pt>
                <c:pt idx="1">
                  <c:v>92.69</c:v>
                </c:pt>
                <c:pt idx="2">
                  <c:v>91.4</c:v>
                </c:pt>
                <c:pt idx="3">
                  <c:v>91.98</c:v>
                </c:pt>
                <c:pt idx="4">
                  <c:v>86.62</c:v>
                </c:pt>
              </c:numCache>
            </c:numRef>
          </c:val>
          <c:extLst>
            <c:ext xmlns:c16="http://schemas.microsoft.com/office/drawing/2014/chart" uri="{C3380CC4-5D6E-409C-BE32-E72D297353CC}">
              <c16:uniqueId val="{00000000-D766-46DE-8FE7-93CAA79C66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D766-46DE-8FE7-93CAA79C66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T39" zoomScaleNormal="100" zoomScaleSheetLayoutView="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富山県　滑川市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33337</v>
      </c>
      <c r="AM8" s="59"/>
      <c r="AN8" s="59"/>
      <c r="AO8" s="59"/>
      <c r="AP8" s="59"/>
      <c r="AQ8" s="59"/>
      <c r="AR8" s="59"/>
      <c r="AS8" s="59"/>
      <c r="AT8" s="50">
        <f>データ!$S$6</f>
        <v>54.63</v>
      </c>
      <c r="AU8" s="51"/>
      <c r="AV8" s="51"/>
      <c r="AW8" s="51"/>
      <c r="AX8" s="51"/>
      <c r="AY8" s="51"/>
      <c r="AZ8" s="51"/>
      <c r="BA8" s="51"/>
      <c r="BB8" s="52">
        <f>データ!$T$6</f>
        <v>610.23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54.49</v>
      </c>
      <c r="J10" s="51"/>
      <c r="K10" s="51"/>
      <c r="L10" s="51"/>
      <c r="M10" s="51"/>
      <c r="N10" s="51"/>
      <c r="O10" s="62"/>
      <c r="P10" s="52">
        <f>データ!$P$6</f>
        <v>97.67</v>
      </c>
      <c r="Q10" s="52"/>
      <c r="R10" s="52"/>
      <c r="S10" s="52"/>
      <c r="T10" s="52"/>
      <c r="U10" s="52"/>
      <c r="V10" s="52"/>
      <c r="W10" s="59">
        <f>データ!$Q$6</f>
        <v>1852</v>
      </c>
      <c r="X10" s="59"/>
      <c r="Y10" s="59"/>
      <c r="Z10" s="59"/>
      <c r="AA10" s="59"/>
      <c r="AB10" s="59"/>
      <c r="AC10" s="59"/>
      <c r="AD10" s="2"/>
      <c r="AE10" s="2"/>
      <c r="AF10" s="2"/>
      <c r="AG10" s="2"/>
      <c r="AH10" s="4"/>
      <c r="AI10" s="4"/>
      <c r="AJ10" s="4"/>
      <c r="AK10" s="4"/>
      <c r="AL10" s="59">
        <f>データ!$U$6</f>
        <v>32511</v>
      </c>
      <c r="AM10" s="59"/>
      <c r="AN10" s="59"/>
      <c r="AO10" s="59"/>
      <c r="AP10" s="59"/>
      <c r="AQ10" s="59"/>
      <c r="AR10" s="59"/>
      <c r="AS10" s="59"/>
      <c r="AT10" s="50">
        <f>データ!$V$6</f>
        <v>48.27</v>
      </c>
      <c r="AU10" s="51"/>
      <c r="AV10" s="51"/>
      <c r="AW10" s="51"/>
      <c r="AX10" s="51"/>
      <c r="AY10" s="51"/>
      <c r="AZ10" s="51"/>
      <c r="BA10" s="51"/>
      <c r="BB10" s="52">
        <f>データ!$W$6</f>
        <v>673.52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2"/>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2"/>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2"/>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2"/>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2"/>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2"/>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2"/>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2"/>
      <c r="BM55" s="80"/>
      <c r="BN55" s="80"/>
      <c r="BO55" s="80"/>
      <c r="BP55" s="80"/>
      <c r="BQ55" s="80"/>
      <c r="BR55" s="80"/>
      <c r="BS55" s="80"/>
      <c r="BT55" s="80"/>
      <c r="BU55" s="80"/>
      <c r="BV55" s="80"/>
      <c r="BW55" s="80"/>
      <c r="BX55" s="80"/>
      <c r="BY55" s="80"/>
      <c r="BZ55" s="81"/>
    </row>
    <row r="56" spans="1:78" ht="13.5" customHeight="1">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2"/>
      <c r="BM56" s="80"/>
      <c r="BN56" s="80"/>
      <c r="BO56" s="80"/>
      <c r="BP56" s="80"/>
      <c r="BQ56" s="80"/>
      <c r="BR56" s="80"/>
      <c r="BS56" s="80"/>
      <c r="BT56" s="80"/>
      <c r="BU56" s="80"/>
      <c r="BV56" s="80"/>
      <c r="BW56" s="80"/>
      <c r="BX56" s="80"/>
      <c r="BY56" s="80"/>
      <c r="BZ56" s="81"/>
    </row>
    <row r="57" spans="1:78" ht="13.5" customHeight="1">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2"/>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2"/>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2"/>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2"/>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2"/>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2"/>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2"/>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2" t="s">
        <v>118</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2"/>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2"/>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2"/>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2"/>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2"/>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2"/>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2"/>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2"/>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2"/>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2"/>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2"/>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2"/>
      <c r="BM78" s="80"/>
      <c r="BN78" s="80"/>
      <c r="BO78" s="80"/>
      <c r="BP78" s="80"/>
      <c r="BQ78" s="80"/>
      <c r="BR78" s="80"/>
      <c r="BS78" s="80"/>
      <c r="BT78" s="80"/>
      <c r="BU78" s="80"/>
      <c r="BV78" s="80"/>
      <c r="BW78" s="80"/>
      <c r="BX78" s="80"/>
      <c r="BY78" s="80"/>
      <c r="BZ78" s="81"/>
    </row>
    <row r="79" spans="1:78" ht="13.5" customHeight="1">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2"/>
      <c r="BM79" s="80"/>
      <c r="BN79" s="80"/>
      <c r="BO79" s="80"/>
      <c r="BP79" s="80"/>
      <c r="BQ79" s="80"/>
      <c r="BR79" s="80"/>
      <c r="BS79" s="80"/>
      <c r="BT79" s="80"/>
      <c r="BU79" s="80"/>
      <c r="BV79" s="80"/>
      <c r="BW79" s="80"/>
      <c r="BX79" s="80"/>
      <c r="BY79" s="80"/>
      <c r="BZ79" s="81"/>
    </row>
    <row r="80" spans="1:78" ht="13.5" customHeight="1">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2"/>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2"/>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98BO63baFdH6DNJx0W2SQhUn/IV0hp+3e5vTDDnS6tgyW9wpCzMzv3jNa93s2SURvcJvRgYMnGzOpWP0GNsGiQ==" saltValue="5lAwwCTovHhEyNzD7Smsz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162060</v>
      </c>
      <c r="D6" s="33">
        <f t="shared" si="3"/>
        <v>46</v>
      </c>
      <c r="E6" s="33">
        <f t="shared" si="3"/>
        <v>1</v>
      </c>
      <c r="F6" s="33">
        <f t="shared" si="3"/>
        <v>0</v>
      </c>
      <c r="G6" s="33">
        <f t="shared" si="3"/>
        <v>1</v>
      </c>
      <c r="H6" s="33" t="str">
        <f t="shared" si="3"/>
        <v>富山県　滑川市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54.49</v>
      </c>
      <c r="P6" s="34">
        <f t="shared" si="3"/>
        <v>97.67</v>
      </c>
      <c r="Q6" s="34">
        <f t="shared" si="3"/>
        <v>1852</v>
      </c>
      <c r="R6" s="34">
        <f t="shared" si="3"/>
        <v>33337</v>
      </c>
      <c r="S6" s="34">
        <f t="shared" si="3"/>
        <v>54.63</v>
      </c>
      <c r="T6" s="34">
        <f t="shared" si="3"/>
        <v>610.23</v>
      </c>
      <c r="U6" s="34">
        <f t="shared" si="3"/>
        <v>32511</v>
      </c>
      <c r="V6" s="34">
        <f t="shared" si="3"/>
        <v>48.27</v>
      </c>
      <c r="W6" s="34">
        <f t="shared" si="3"/>
        <v>673.52</v>
      </c>
      <c r="X6" s="35">
        <f>IF(X7="",NA(),X7)</f>
        <v>118.2</v>
      </c>
      <c r="Y6" s="35">
        <f t="shared" ref="Y6:AG6" si="4">IF(Y7="",NA(),Y7)</f>
        <v>115.61</v>
      </c>
      <c r="Z6" s="35">
        <f t="shared" si="4"/>
        <v>117.41</v>
      </c>
      <c r="AA6" s="35">
        <f t="shared" si="4"/>
        <v>116.33</v>
      </c>
      <c r="AB6" s="35">
        <f t="shared" si="4"/>
        <v>123.78</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1403.73</v>
      </c>
      <c r="AU6" s="35">
        <f t="shared" ref="AU6:BC6" si="6">IF(AU7="",NA(),AU7)</f>
        <v>392.21</v>
      </c>
      <c r="AV6" s="35">
        <f t="shared" si="6"/>
        <v>346.64</v>
      </c>
      <c r="AW6" s="35">
        <f t="shared" si="6"/>
        <v>254.04</v>
      </c>
      <c r="AX6" s="35">
        <f t="shared" si="6"/>
        <v>349.88</v>
      </c>
      <c r="AY6" s="35">
        <f t="shared" si="6"/>
        <v>909.68</v>
      </c>
      <c r="AZ6" s="35">
        <f t="shared" si="6"/>
        <v>382.09</v>
      </c>
      <c r="BA6" s="35">
        <f t="shared" si="6"/>
        <v>371.31</v>
      </c>
      <c r="BB6" s="35">
        <f t="shared" si="6"/>
        <v>377.63</v>
      </c>
      <c r="BC6" s="35">
        <f t="shared" si="6"/>
        <v>357.34</v>
      </c>
      <c r="BD6" s="34" t="str">
        <f>IF(BD7="","",IF(BD7="-","【-】","【"&amp;SUBSTITUTE(TEXT(BD7,"#,##0.00"),"-","△")&amp;"】"))</f>
        <v>【264.34】</v>
      </c>
      <c r="BE6" s="35">
        <f>IF(BE7="",NA(),BE7)</f>
        <v>601.73</v>
      </c>
      <c r="BF6" s="35">
        <f t="shared" ref="BF6:BN6" si="7">IF(BF7="",NA(),BF7)</f>
        <v>596.79</v>
      </c>
      <c r="BG6" s="35">
        <f t="shared" si="7"/>
        <v>586.24</v>
      </c>
      <c r="BH6" s="35">
        <f t="shared" si="7"/>
        <v>566.75</v>
      </c>
      <c r="BI6" s="35">
        <f t="shared" si="7"/>
        <v>527.12</v>
      </c>
      <c r="BJ6" s="35">
        <f t="shared" si="7"/>
        <v>382.65</v>
      </c>
      <c r="BK6" s="35">
        <f t="shared" si="7"/>
        <v>385.06</v>
      </c>
      <c r="BL6" s="35">
        <f t="shared" si="7"/>
        <v>373.09</v>
      </c>
      <c r="BM6" s="35">
        <f t="shared" si="7"/>
        <v>364.71</v>
      </c>
      <c r="BN6" s="35">
        <f t="shared" si="7"/>
        <v>373.69</v>
      </c>
      <c r="BO6" s="34" t="str">
        <f>IF(BO7="","",IF(BO7="-","【-】","【"&amp;SUBSTITUTE(TEXT(BO7,"#,##0.00"),"-","△")&amp;"】"))</f>
        <v>【274.27】</v>
      </c>
      <c r="BP6" s="35">
        <f>IF(BP7="",NA(),BP7)</f>
        <v>111.07</v>
      </c>
      <c r="BQ6" s="35">
        <f t="shared" ref="BQ6:BY6" si="8">IF(BQ7="",NA(),BQ7)</f>
        <v>110.86</v>
      </c>
      <c r="BR6" s="35">
        <f t="shared" si="8"/>
        <v>112.46</v>
      </c>
      <c r="BS6" s="35">
        <f t="shared" si="8"/>
        <v>111.59</v>
      </c>
      <c r="BT6" s="35">
        <f t="shared" si="8"/>
        <v>118.37</v>
      </c>
      <c r="BU6" s="35">
        <f t="shared" si="8"/>
        <v>96.1</v>
      </c>
      <c r="BV6" s="35">
        <f t="shared" si="8"/>
        <v>99.07</v>
      </c>
      <c r="BW6" s="35">
        <f t="shared" si="8"/>
        <v>99.99</v>
      </c>
      <c r="BX6" s="35">
        <f t="shared" si="8"/>
        <v>100.65</v>
      </c>
      <c r="BY6" s="35">
        <f t="shared" si="8"/>
        <v>99.87</v>
      </c>
      <c r="BZ6" s="34" t="str">
        <f>IF(BZ7="","",IF(BZ7="-","【-】","【"&amp;SUBSTITUTE(TEXT(BZ7,"#,##0.00"),"-","△")&amp;"】"))</f>
        <v>【104.36】</v>
      </c>
      <c r="CA6" s="35">
        <f>IF(CA7="",NA(),CA7)</f>
        <v>92.87</v>
      </c>
      <c r="CB6" s="35">
        <f t="shared" ref="CB6:CJ6" si="9">IF(CB7="",NA(),CB7)</f>
        <v>92.69</v>
      </c>
      <c r="CC6" s="35">
        <f t="shared" si="9"/>
        <v>91.4</v>
      </c>
      <c r="CD6" s="35">
        <f t="shared" si="9"/>
        <v>91.98</v>
      </c>
      <c r="CE6" s="35">
        <f t="shared" si="9"/>
        <v>86.62</v>
      </c>
      <c r="CF6" s="35">
        <f t="shared" si="9"/>
        <v>178.39</v>
      </c>
      <c r="CG6" s="35">
        <f t="shared" si="9"/>
        <v>173.03</v>
      </c>
      <c r="CH6" s="35">
        <f t="shared" si="9"/>
        <v>171.15</v>
      </c>
      <c r="CI6" s="35">
        <f t="shared" si="9"/>
        <v>170.19</v>
      </c>
      <c r="CJ6" s="35">
        <f t="shared" si="9"/>
        <v>171.81</v>
      </c>
      <c r="CK6" s="34" t="str">
        <f>IF(CK7="","",IF(CK7="-","【-】","【"&amp;SUBSTITUTE(TEXT(CK7,"#,##0.00"),"-","△")&amp;"】"))</f>
        <v>【165.71】</v>
      </c>
      <c r="CL6" s="35">
        <f>IF(CL7="",NA(),CL7)</f>
        <v>62.79</v>
      </c>
      <c r="CM6" s="35">
        <f t="shared" ref="CM6:CU6" si="10">IF(CM7="",NA(),CM7)</f>
        <v>67.09</v>
      </c>
      <c r="CN6" s="35">
        <f t="shared" si="10"/>
        <v>66.28</v>
      </c>
      <c r="CO6" s="35">
        <f t="shared" si="10"/>
        <v>66.56</v>
      </c>
      <c r="CP6" s="35">
        <f t="shared" si="10"/>
        <v>67.81</v>
      </c>
      <c r="CQ6" s="35">
        <f t="shared" si="10"/>
        <v>59.23</v>
      </c>
      <c r="CR6" s="35">
        <f t="shared" si="10"/>
        <v>58.58</v>
      </c>
      <c r="CS6" s="35">
        <f t="shared" si="10"/>
        <v>58.53</v>
      </c>
      <c r="CT6" s="35">
        <f t="shared" si="10"/>
        <v>59.01</v>
      </c>
      <c r="CU6" s="35">
        <f t="shared" si="10"/>
        <v>60.03</v>
      </c>
      <c r="CV6" s="34" t="str">
        <f>IF(CV7="","",IF(CV7="-","【-】","【"&amp;SUBSTITUTE(TEXT(CV7,"#,##0.00"),"-","△")&amp;"】"))</f>
        <v>【60.41】</v>
      </c>
      <c r="CW6" s="35">
        <f>IF(CW7="",NA(),CW7)</f>
        <v>86.86</v>
      </c>
      <c r="CX6" s="35">
        <f t="shared" ref="CX6:DF6" si="11">IF(CX7="",NA(),CX7)</f>
        <v>86.9</v>
      </c>
      <c r="CY6" s="35">
        <f t="shared" si="11"/>
        <v>86.9</v>
      </c>
      <c r="CZ6" s="35">
        <f t="shared" si="11"/>
        <v>87</v>
      </c>
      <c r="DA6" s="35">
        <f t="shared" si="11"/>
        <v>87</v>
      </c>
      <c r="DB6" s="35">
        <f t="shared" si="11"/>
        <v>85.53</v>
      </c>
      <c r="DC6" s="35">
        <f t="shared" si="11"/>
        <v>85.23</v>
      </c>
      <c r="DD6" s="35">
        <f t="shared" si="11"/>
        <v>85.26</v>
      </c>
      <c r="DE6" s="35">
        <f t="shared" si="11"/>
        <v>85.37</v>
      </c>
      <c r="DF6" s="35">
        <f t="shared" si="11"/>
        <v>84.81</v>
      </c>
      <c r="DG6" s="34" t="str">
        <f>IF(DG7="","",IF(DG7="-","【-】","【"&amp;SUBSTITUTE(TEXT(DG7,"#,##0.00"),"-","△")&amp;"】"))</f>
        <v>【89.93】</v>
      </c>
      <c r="DH6" s="35">
        <f>IF(DH7="",NA(),DH7)</f>
        <v>37.81</v>
      </c>
      <c r="DI6" s="35">
        <f t="shared" ref="DI6:DQ6" si="12">IF(DI7="",NA(),DI7)</f>
        <v>44.58</v>
      </c>
      <c r="DJ6" s="35">
        <f t="shared" si="12"/>
        <v>45.49</v>
      </c>
      <c r="DK6" s="35">
        <f t="shared" si="12"/>
        <v>47.03</v>
      </c>
      <c r="DL6" s="35">
        <f t="shared" si="12"/>
        <v>48.89</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3.34</v>
      </c>
      <c r="DT6" s="35">
        <f t="shared" ref="DT6:EB6" si="13">IF(DT7="",NA(),DT7)</f>
        <v>5.34</v>
      </c>
      <c r="DU6" s="35">
        <f t="shared" si="13"/>
        <v>6.33</v>
      </c>
      <c r="DV6" s="35">
        <f t="shared" si="13"/>
        <v>9.64</v>
      </c>
      <c r="DW6" s="35">
        <f t="shared" si="13"/>
        <v>13.27</v>
      </c>
      <c r="DX6" s="35">
        <f t="shared" si="13"/>
        <v>8.39</v>
      </c>
      <c r="DY6" s="35">
        <f t="shared" si="13"/>
        <v>10.09</v>
      </c>
      <c r="DZ6" s="35">
        <f t="shared" si="13"/>
        <v>10.54</v>
      </c>
      <c r="EA6" s="35">
        <f t="shared" si="13"/>
        <v>12.03</v>
      </c>
      <c r="EB6" s="35">
        <f t="shared" si="13"/>
        <v>12.19</v>
      </c>
      <c r="EC6" s="34" t="str">
        <f>IF(EC7="","",IF(EC7="-","【-】","【"&amp;SUBSTITUTE(TEXT(EC7,"#,##0.00"),"-","△")&amp;"】"))</f>
        <v>【15.89】</v>
      </c>
      <c r="ED6" s="35">
        <f>IF(ED7="",NA(),ED7)</f>
        <v>1.29</v>
      </c>
      <c r="EE6" s="35">
        <f t="shared" ref="EE6:EM6" si="14">IF(EE7="",NA(),EE7)</f>
        <v>0.91</v>
      </c>
      <c r="EF6" s="35">
        <f t="shared" si="14"/>
        <v>0.13</v>
      </c>
      <c r="EG6" s="35">
        <f t="shared" si="14"/>
        <v>0.88</v>
      </c>
      <c r="EH6" s="35">
        <f t="shared" si="14"/>
        <v>0.8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162060</v>
      </c>
      <c r="D7" s="37">
        <v>46</v>
      </c>
      <c r="E7" s="37">
        <v>1</v>
      </c>
      <c r="F7" s="37">
        <v>0</v>
      </c>
      <c r="G7" s="37">
        <v>1</v>
      </c>
      <c r="H7" s="37" t="s">
        <v>105</v>
      </c>
      <c r="I7" s="37" t="s">
        <v>106</v>
      </c>
      <c r="J7" s="37" t="s">
        <v>107</v>
      </c>
      <c r="K7" s="37" t="s">
        <v>108</v>
      </c>
      <c r="L7" s="37" t="s">
        <v>109</v>
      </c>
      <c r="M7" s="37" t="s">
        <v>110</v>
      </c>
      <c r="N7" s="38" t="s">
        <v>111</v>
      </c>
      <c r="O7" s="38">
        <v>54.49</v>
      </c>
      <c r="P7" s="38">
        <v>97.67</v>
      </c>
      <c r="Q7" s="38">
        <v>1852</v>
      </c>
      <c r="R7" s="38">
        <v>33337</v>
      </c>
      <c r="S7" s="38">
        <v>54.63</v>
      </c>
      <c r="T7" s="38">
        <v>610.23</v>
      </c>
      <c r="U7" s="38">
        <v>32511</v>
      </c>
      <c r="V7" s="38">
        <v>48.27</v>
      </c>
      <c r="W7" s="38">
        <v>673.52</v>
      </c>
      <c r="X7" s="38">
        <v>118.2</v>
      </c>
      <c r="Y7" s="38">
        <v>115.61</v>
      </c>
      <c r="Z7" s="38">
        <v>117.41</v>
      </c>
      <c r="AA7" s="38">
        <v>116.33</v>
      </c>
      <c r="AB7" s="38">
        <v>123.78</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1403.73</v>
      </c>
      <c r="AU7" s="38">
        <v>392.21</v>
      </c>
      <c r="AV7" s="38">
        <v>346.64</v>
      </c>
      <c r="AW7" s="38">
        <v>254.04</v>
      </c>
      <c r="AX7" s="38">
        <v>349.88</v>
      </c>
      <c r="AY7" s="38">
        <v>909.68</v>
      </c>
      <c r="AZ7" s="38">
        <v>382.09</v>
      </c>
      <c r="BA7" s="38">
        <v>371.31</v>
      </c>
      <c r="BB7" s="38">
        <v>377.63</v>
      </c>
      <c r="BC7" s="38">
        <v>357.34</v>
      </c>
      <c r="BD7" s="38">
        <v>264.33999999999997</v>
      </c>
      <c r="BE7" s="38">
        <v>601.73</v>
      </c>
      <c r="BF7" s="38">
        <v>596.79</v>
      </c>
      <c r="BG7" s="38">
        <v>586.24</v>
      </c>
      <c r="BH7" s="38">
        <v>566.75</v>
      </c>
      <c r="BI7" s="38">
        <v>527.12</v>
      </c>
      <c r="BJ7" s="38">
        <v>382.65</v>
      </c>
      <c r="BK7" s="38">
        <v>385.06</v>
      </c>
      <c r="BL7" s="38">
        <v>373.09</v>
      </c>
      <c r="BM7" s="38">
        <v>364.71</v>
      </c>
      <c r="BN7" s="38">
        <v>373.69</v>
      </c>
      <c r="BO7" s="38">
        <v>274.27</v>
      </c>
      <c r="BP7" s="38">
        <v>111.07</v>
      </c>
      <c r="BQ7" s="38">
        <v>110.86</v>
      </c>
      <c r="BR7" s="38">
        <v>112.46</v>
      </c>
      <c r="BS7" s="38">
        <v>111.59</v>
      </c>
      <c r="BT7" s="38">
        <v>118.37</v>
      </c>
      <c r="BU7" s="38">
        <v>96.1</v>
      </c>
      <c r="BV7" s="38">
        <v>99.07</v>
      </c>
      <c r="BW7" s="38">
        <v>99.99</v>
      </c>
      <c r="BX7" s="38">
        <v>100.65</v>
      </c>
      <c r="BY7" s="38">
        <v>99.87</v>
      </c>
      <c r="BZ7" s="38">
        <v>104.36</v>
      </c>
      <c r="CA7" s="38">
        <v>92.87</v>
      </c>
      <c r="CB7" s="38">
        <v>92.69</v>
      </c>
      <c r="CC7" s="38">
        <v>91.4</v>
      </c>
      <c r="CD7" s="38">
        <v>91.98</v>
      </c>
      <c r="CE7" s="38">
        <v>86.62</v>
      </c>
      <c r="CF7" s="38">
        <v>178.39</v>
      </c>
      <c r="CG7" s="38">
        <v>173.03</v>
      </c>
      <c r="CH7" s="38">
        <v>171.15</v>
      </c>
      <c r="CI7" s="38">
        <v>170.19</v>
      </c>
      <c r="CJ7" s="38">
        <v>171.81</v>
      </c>
      <c r="CK7" s="38">
        <v>165.71</v>
      </c>
      <c r="CL7" s="38">
        <v>62.79</v>
      </c>
      <c r="CM7" s="38">
        <v>67.09</v>
      </c>
      <c r="CN7" s="38">
        <v>66.28</v>
      </c>
      <c r="CO7" s="38">
        <v>66.56</v>
      </c>
      <c r="CP7" s="38">
        <v>67.81</v>
      </c>
      <c r="CQ7" s="38">
        <v>59.23</v>
      </c>
      <c r="CR7" s="38">
        <v>58.58</v>
      </c>
      <c r="CS7" s="38">
        <v>58.53</v>
      </c>
      <c r="CT7" s="38">
        <v>59.01</v>
      </c>
      <c r="CU7" s="38">
        <v>60.03</v>
      </c>
      <c r="CV7" s="38">
        <v>60.41</v>
      </c>
      <c r="CW7" s="38">
        <v>86.86</v>
      </c>
      <c r="CX7" s="38">
        <v>86.9</v>
      </c>
      <c r="CY7" s="38">
        <v>86.9</v>
      </c>
      <c r="CZ7" s="38">
        <v>87</v>
      </c>
      <c r="DA7" s="38">
        <v>87</v>
      </c>
      <c r="DB7" s="38">
        <v>85.53</v>
      </c>
      <c r="DC7" s="38">
        <v>85.23</v>
      </c>
      <c r="DD7" s="38">
        <v>85.26</v>
      </c>
      <c r="DE7" s="38">
        <v>85.37</v>
      </c>
      <c r="DF7" s="38">
        <v>84.81</v>
      </c>
      <c r="DG7" s="38">
        <v>89.93</v>
      </c>
      <c r="DH7" s="38">
        <v>37.81</v>
      </c>
      <c r="DI7" s="38">
        <v>44.58</v>
      </c>
      <c r="DJ7" s="38">
        <v>45.49</v>
      </c>
      <c r="DK7" s="38">
        <v>47.03</v>
      </c>
      <c r="DL7" s="38">
        <v>48.89</v>
      </c>
      <c r="DM7" s="38">
        <v>37.340000000000003</v>
      </c>
      <c r="DN7" s="38">
        <v>44.31</v>
      </c>
      <c r="DO7" s="38">
        <v>45.75</v>
      </c>
      <c r="DP7" s="38">
        <v>46.9</v>
      </c>
      <c r="DQ7" s="38">
        <v>47.28</v>
      </c>
      <c r="DR7" s="38">
        <v>48.12</v>
      </c>
      <c r="DS7" s="38">
        <v>3.34</v>
      </c>
      <c r="DT7" s="38">
        <v>5.34</v>
      </c>
      <c r="DU7" s="38">
        <v>6.33</v>
      </c>
      <c r="DV7" s="38">
        <v>9.64</v>
      </c>
      <c r="DW7" s="38">
        <v>13.27</v>
      </c>
      <c r="DX7" s="38">
        <v>8.39</v>
      </c>
      <c r="DY7" s="38">
        <v>10.09</v>
      </c>
      <c r="DZ7" s="38">
        <v>10.54</v>
      </c>
      <c r="EA7" s="38">
        <v>12.03</v>
      </c>
      <c r="EB7" s="38">
        <v>12.19</v>
      </c>
      <c r="EC7" s="38">
        <v>15.89</v>
      </c>
      <c r="ED7" s="38">
        <v>1.29</v>
      </c>
      <c r="EE7" s="38">
        <v>0.91</v>
      </c>
      <c r="EF7" s="38">
        <v>0.13</v>
      </c>
      <c r="EG7" s="38">
        <v>0.88</v>
      </c>
      <c r="EH7" s="38">
        <v>0.8</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好田 成志</cp:lastModifiedBy>
  <cp:lastPrinted>2019-01-29T09:39:08Z</cp:lastPrinted>
  <dcterms:created xsi:type="dcterms:W3CDTF">2018-12-03T08:30:29Z</dcterms:created>
  <dcterms:modified xsi:type="dcterms:W3CDTF">2019-01-29T09:41:03Z</dcterms:modified>
  <cp:category/>
</cp:coreProperties>
</file>